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1295" activeTab="2"/>
  </bookViews>
  <sheets>
    <sheet name="Ön Değerlendirme Formu" sheetId="6" r:id="rId1"/>
    <sheet name="Nihai Değerlendirme Formu" sheetId="2" r:id="rId2"/>
    <sheet name="Sonuç İlan Formu" sheetId="3" r:id="rId3"/>
  </sheets>
  <calcPr calcId="162913" iterateDelta="0"/>
</workbook>
</file>

<file path=xl/calcChain.xml><?xml version="1.0" encoding="utf-8"?>
<calcChain xmlns="http://schemas.openxmlformats.org/spreadsheetml/2006/main">
  <c r="K12" i="2" l="1"/>
  <c r="H18" i="3"/>
  <c r="H17" i="3"/>
  <c r="H13" i="2" l="1"/>
  <c r="H14" i="2"/>
  <c r="H15" i="2"/>
  <c r="H12" i="2"/>
  <c r="I12" i="2" s="1"/>
  <c r="F15" i="2" l="1"/>
  <c r="G15" i="2" s="1"/>
  <c r="D15" i="2"/>
  <c r="E15" i="2" s="1"/>
  <c r="D14" i="2"/>
  <c r="C15" i="2"/>
  <c r="C14" i="2"/>
  <c r="B15" i="2"/>
  <c r="B14" i="2"/>
  <c r="G11" i="6"/>
  <c r="G12" i="6"/>
  <c r="G13" i="6"/>
  <c r="G14" i="6"/>
  <c r="G10" i="6"/>
  <c r="E13" i="6"/>
  <c r="J13" i="6"/>
  <c r="J12" i="6"/>
  <c r="E12" i="6"/>
  <c r="E11" i="6"/>
  <c r="E14" i="6"/>
  <c r="E10" i="6"/>
  <c r="J14" i="6"/>
  <c r="I15" i="2"/>
  <c r="K15" i="2"/>
  <c r="H13" i="6" l="1"/>
  <c r="H12" i="6"/>
  <c r="L15" i="2"/>
  <c r="C9" i="2"/>
  <c r="C7" i="2"/>
  <c r="C6" i="2"/>
  <c r="C8" i="2"/>
  <c r="C5" i="2"/>
  <c r="C4" i="2"/>
  <c r="C3" i="2"/>
  <c r="A2" i="2" s="1"/>
  <c r="K13" i="2"/>
  <c r="L18" i="3" s="1"/>
  <c r="K14" i="2"/>
  <c r="L19" i="3" s="1"/>
  <c r="I14" i="2"/>
  <c r="F19" i="3"/>
  <c r="G14" i="2"/>
  <c r="E14" i="2"/>
  <c r="I19" i="3" s="1"/>
  <c r="C19" i="3"/>
  <c r="B19" i="3"/>
  <c r="B13" i="2"/>
  <c r="C13" i="2"/>
  <c r="C18" i="3" s="1"/>
  <c r="D13" i="2"/>
  <c r="E18" i="3" s="1"/>
  <c r="G13" i="2"/>
  <c r="K18" i="3" s="1"/>
  <c r="I13" i="2"/>
  <c r="J18" i="3" s="1"/>
  <c r="L20" i="3"/>
  <c r="B20" i="3"/>
  <c r="C20" i="3"/>
  <c r="E20" i="3"/>
  <c r="F18" i="3"/>
  <c r="F20" i="3"/>
  <c r="G19" i="3"/>
  <c r="G20" i="3"/>
  <c r="H19" i="3"/>
  <c r="H20" i="3"/>
  <c r="J19" i="3"/>
  <c r="J20" i="3"/>
  <c r="K20" i="3"/>
  <c r="B18" i="3"/>
  <c r="G12" i="2"/>
  <c r="D12" i="2"/>
  <c r="C12" i="2"/>
  <c r="B12" i="2"/>
  <c r="B17" i="3" s="1"/>
  <c r="J11" i="6"/>
  <c r="H14" i="6"/>
  <c r="H11" i="6"/>
  <c r="J10" i="6"/>
  <c r="H10" i="6"/>
  <c r="E19" i="3" l="1"/>
  <c r="L14" i="2"/>
  <c r="K19" i="3"/>
  <c r="M19" i="3" s="1"/>
  <c r="N19" i="3" s="1"/>
  <c r="G18" i="3"/>
  <c r="E13" i="2"/>
  <c r="I20" i="3"/>
  <c r="M20" i="3" s="1"/>
  <c r="N20" i="3" s="1"/>
  <c r="I18" i="3" l="1"/>
  <c r="M18" i="3" s="1"/>
  <c r="N18" i="3" s="1"/>
  <c r="L13" i="2"/>
  <c r="C17" i="3"/>
  <c r="D12" i="3" l="1"/>
  <c r="D14" i="3"/>
  <c r="D13" i="3"/>
  <c r="D10" i="3"/>
  <c r="D9" i="3"/>
  <c r="D11" i="3"/>
  <c r="D8" i="3"/>
  <c r="G17" i="3"/>
  <c r="F17" i="3"/>
  <c r="E17" i="3"/>
  <c r="L17" i="3" l="1"/>
  <c r="J17" i="3"/>
  <c r="K17" i="3"/>
  <c r="E12" i="2"/>
  <c r="L12" i="2" l="1"/>
  <c r="I17" i="3"/>
  <c r="M17" i="3" s="1"/>
  <c r="N17" i="3" s="1"/>
</calcChain>
</file>

<file path=xl/sharedStrings.xml><?xml version="1.0" encoding="utf-8"?>
<sst xmlns="http://schemas.openxmlformats.org/spreadsheetml/2006/main" count="122" uniqueCount="103">
  <si>
    <t>Sıra</t>
  </si>
  <si>
    <t>Ad Soyad</t>
  </si>
  <si>
    <t>Kadro Adedi</t>
  </si>
  <si>
    <t>İlan Numarası</t>
  </si>
  <si>
    <t>Kadro Ünvanı</t>
  </si>
  <si>
    <t>Anabilim Dalı</t>
  </si>
  <si>
    <t>Birimi</t>
  </si>
  <si>
    <t>Bölümü</t>
  </si>
  <si>
    <t>Ales Puanı</t>
  </si>
  <si>
    <t>Ales Puanı
(A)</t>
  </si>
  <si>
    <t>Yabancı 
Dil
Puanı</t>
  </si>
  <si>
    <t>Yabancı 
Dil
Puanı(C)</t>
  </si>
  <si>
    <t>Sonuç</t>
  </si>
  <si>
    <t>MARMARA ÜNİVERSİTESİ</t>
  </si>
  <si>
    <t>S.
No</t>
  </si>
  <si>
    <t>Ales 
Puanı</t>
  </si>
  <si>
    <t>Y.Dil
Puanı</t>
  </si>
  <si>
    <t>100'lük 
Mezuniyet
Notu</t>
  </si>
  <si>
    <t>Ales
30%</t>
  </si>
  <si>
    <t>Giriş Sınavı
30%</t>
  </si>
  <si>
    <t>Toplam</t>
  </si>
  <si>
    <t>ADI SOYADI</t>
  </si>
  <si>
    <t>Y. Dil 
10%</t>
  </si>
  <si>
    <t>Mezuniyet
30%</t>
  </si>
  <si>
    <t>İLAN EDİLEN</t>
  </si>
  <si>
    <t>Kadro Derecesi</t>
  </si>
  <si>
    <t>TC Kimlik No</t>
  </si>
  <si>
    <t>:</t>
  </si>
  <si>
    <t>Birim</t>
  </si>
  <si>
    <t>Bölüm</t>
  </si>
  <si>
    <t>Kadro Unvanı</t>
  </si>
  <si>
    <t>Giriş
Sınavı Puanı</t>
  </si>
  <si>
    <t xml:space="preserve">                    09.11.2018 tarih ve 30590 sayılı Resmi gazetede yayımlanan Ögretim Üyesi Disindaki Ögretim Elemani Kadrolarına Yapılacak Atamalarda Uygulanacak Merkezi Sınav ile Giriş Sınavlarına İlişkin Usul ve Esaslar Hakkında Yönetmelik'in 12. maddesinde "Sınav jürisi değerlendirmesinde; bu Yönetmeliğin 6 ncı maddesinin dördüncü fıkrası kapsamındaki öğretim görevlisi kadrolarında (meslek yüksekokullarında bu kadrolarda istihdam edilecekler de dahil olmak üzere) ALES puanının %30’unu, lisans mezuniyet notunun %10’unu, yabancı dil puanının %30’unu ve giriş sınavı notunun %30’unu; bu Yönetmelik kapsamındaki diğer kadrolarda ALES puanının %30’unu, lisans mezuniyet notunun %30’unu, yabancı dil puanının %10’unu ve giriş sınavı notunun %30’unu; meslek yüksekokullarında ise ALES notunun %35’ini, lisans mezuniyet notunun %30’unu ve giriş sınavı notunun %35’ini hesaplayarak ilan edilen kadro sayısı kadar adayı başarı sırasına göre belirler. Değerlendirme puanı 65 puanın altında olanlar sınavlarda başarısız sayılır. Adayların değerlendirmede dikkate alınan puanları ile lisans mezuniyet notları kadro ilanında belirtilen internet adresinde ilan edilir." ve 13.maddesinde "Sınavlarda başarılı olan adaylar, başarı puanları esas alınarak ilan edilir. İlan edilen kadro sayısı kadar yedek aday da ilan edilir. Atamalar yürürlükteki mevzuata göre yapılır." hükümleri gereğince giriş sınavlarında başarılı olan adayların durumları Sınav Jürisi tarafından değerlendirilmiştir.</t>
  </si>
  <si>
    <t>Atanmaya hak kazanan adayların http://pidb.marmara.edu.tr/duyurular/  linkinde yer alan atanmak için gerekli olan evrakları 10 gün içinde tamamlayarak başvuruda bulundukları birime teslim etmeleri gerekmektedir. Duyurumuz tebligat niteliğinde olup, adaylara ayrıca posta yoluyla tebigat yapılmayacaktır. Süresi içinde evraklarını teslim etmeyen adayların atama işlemleri yapılmayacak ve adaylar hak iddia edemeyeceklerdir.</t>
  </si>
  <si>
    <t>ASİL</t>
  </si>
  <si>
    <t>YEDEK</t>
  </si>
  <si>
    <t>Atanmaya Hak Durumu</t>
  </si>
  <si>
    <t>Mezuniyet 
Puanı (B)</t>
  </si>
  <si>
    <r>
      <rPr>
        <b/>
        <sz val="11.5"/>
        <rFont val="Arial Narrow"/>
        <family val="2"/>
      </rPr>
      <t>ÖN DEĞERLENDİRME VE NİHAİ DEĞERLENDİRME JÜRİSİ</t>
    </r>
  </si>
  <si>
    <r>
      <rPr>
        <b/>
        <sz val="8.5"/>
        <rFont val="Arial Narrow"/>
        <family val="2"/>
      </rPr>
      <t>S.NO</t>
    </r>
  </si>
  <si>
    <r>
      <rPr>
        <b/>
        <sz val="8.5"/>
        <rFont val="Arial Narrow"/>
        <family val="2"/>
      </rPr>
      <t>UNVANI/ADI-SOYADI</t>
    </r>
  </si>
  <si>
    <r>
      <rPr>
        <b/>
        <sz val="8.5"/>
        <rFont val="Arial Narrow"/>
        <family val="2"/>
      </rPr>
      <t>BÖLÜMÜ</t>
    </r>
  </si>
  <si>
    <r>
      <rPr>
        <b/>
        <sz val="8.5"/>
        <rFont val="Arial Narrow"/>
        <family val="2"/>
      </rPr>
      <t>UZMANLIK ALANI</t>
    </r>
  </si>
  <si>
    <r>
      <rPr>
        <b/>
        <sz val="8.5"/>
        <rFont val="Arial Narrow"/>
        <family val="2"/>
      </rPr>
      <t>ÜYELİK DURUMU</t>
    </r>
  </si>
  <si>
    <r>
      <rPr>
        <b/>
        <sz val="8.5"/>
        <rFont val="Arial Narrow"/>
        <family val="2"/>
      </rPr>
      <t>İMZA</t>
    </r>
  </si>
  <si>
    <t>ÜYE</t>
  </si>
  <si>
    <r>
      <rPr>
        <b/>
        <sz val="8.5"/>
        <rFont val="Arial Narrow"/>
        <family val="2"/>
      </rPr>
      <t>ÜYE</t>
    </r>
  </si>
  <si>
    <t>TC KİMLİK NO</t>
  </si>
  <si>
    <t>UYGUN</t>
  </si>
  <si>
    <t>UYGUN DEĞİL</t>
  </si>
  <si>
    <t>(A+B+C+D)</t>
  </si>
  <si>
    <t>Değerlendirme PUANI</t>
  </si>
  <si>
    <t>KAZANAMADI</t>
  </si>
  <si>
    <r>
      <t xml:space="preserve">MARMARA ÜNİVERSİTESİ
NİHAİ DEĞERLENDİRME SONUÇ FORMU                                                               
</t>
    </r>
    <r>
      <rPr>
        <b/>
        <sz val="12"/>
        <color theme="1"/>
        <rFont val="Times New Roman"/>
        <family val="1"/>
        <charset val="162"/>
      </rPr>
      <t>(Araştırma Görevlisi Alımı Nihai Değerlendirme Sonuçları)</t>
    </r>
  </si>
  <si>
    <t>RESMİ GAZETE İLAN TARİHİ</t>
  </si>
  <si>
    <t>PROGRAM</t>
  </si>
  <si>
    <t>RESMİ GAZETE SAYISI</t>
  </si>
  <si>
    <t>KADRO UNVANI</t>
  </si>
  <si>
    <t>BİRİM</t>
  </si>
  <si>
    <t>KADRO DERECESİ</t>
  </si>
  <si>
    <t>BÖLÜM</t>
  </si>
  <si>
    <t>KADRO ADEDİ</t>
  </si>
  <si>
    <t>İLANDA ARANAN ÖZEL ŞART</t>
  </si>
  <si>
    <t>Sıra No.</t>
  </si>
  <si>
    <t>ADI VE SOYADI</t>
  </si>
  <si>
    <t>PUANLAR</t>
  </si>
  <si>
    <t>(A+B) TOPLAM</t>
  </si>
  <si>
    <t>ÖN DEĞERLENDİRME SONUCU</t>
  </si>
  <si>
    <r>
      <rPr>
        <b/>
        <sz val="8"/>
        <rFont val="Times New Roman"/>
        <family val="1"/>
        <charset val="162"/>
      </rPr>
      <t>GİRİŞ SINAVININ
YERİ, TARİH VE SAATİ</t>
    </r>
  </si>
  <si>
    <t>PUAN</t>
  </si>
  <si>
    <t>100'LÜK SİSTEM</t>
  </si>
  <si>
    <t>ÖN DEĞERLENDİRME VE NİHAİ DEĞERLENDİRME JÜRİSİ</t>
  </si>
  <si>
    <t>S.NO</t>
  </si>
  <si>
    <t>UNVANI/ADI-SOYADI</t>
  </si>
  <si>
    <t>BÖLÜMÜ</t>
  </si>
  <si>
    <t>UZMANLIK ALANI</t>
  </si>
  <si>
    <t>ÜYELİK DURUMU</t>
  </si>
  <si>
    <t>İMZA</t>
  </si>
  <si>
    <t>A…….   B……….</t>
  </si>
  <si>
    <t>E……..  G……….</t>
  </si>
  <si>
    <t>A…….. T……….</t>
  </si>
  <si>
    <t>B……   F………..</t>
  </si>
  <si>
    <t xml:space="preserve">ALES PUANI </t>
  </si>
  <si>
    <t>YABANCI DİL PUANI</t>
  </si>
  <si>
    <t>(A)
%60</t>
  </si>
  <si>
    <t>(B)
%40</t>
  </si>
  <si>
    <t>…………….. Bölümü Lisans mezunu olmak, …………………. alanında Yüksek Lisans/Doktora/Sanatta Yeterlilik Eğitimi yapıyor olmak.</t>
  </si>
  <si>
    <t xml:space="preserve">Marmara Üniversitesi, .............Fakültesi, Göztepe Kampüsü, Kadıöy, İSTANBUL.
Sınav Salon: ....... No'lu Salon                                                                                                                               Sınav Tarihi: 
Sınav Saati: </t>
  </si>
  <si>
    <t xml:space="preserve"> İLANDA ARANAN ÖZEL ŞARTLARA UYGUN  OLUP OLMADIĞI (UYGUN/ UYGUN DEĞİL)</t>
  </si>
  <si>
    <t>………..386</t>
  </si>
  <si>
    <t>………..458</t>
  </si>
  <si>
    <t>………..546</t>
  </si>
  <si>
    <t>………..886</t>
  </si>
  <si>
    <t>……….774</t>
  </si>
  <si>
    <t xml:space="preserve">
Lisans Mezuniyet
Notu (100'lük
Sistem)</t>
  </si>
  <si>
    <t>Giriş Sınavı
Puanı</t>
  </si>
  <si>
    <t>Giriş Sınavı
Puanı (D)</t>
  </si>
  <si>
    <t>İŞLETME FAKÜLTESİ</t>
  </si>
  <si>
    <t>İŞLETME</t>
  </si>
  <si>
    <t>YÖNETİM ORGANİZASYON</t>
  </si>
  <si>
    <t xml:space="preserve">ARAŞTIRMA GÖREVLİSİ </t>
  </si>
  <si>
    <t>B……   C………..</t>
  </si>
  <si>
    <r>
      <rPr>
        <b/>
        <sz val="18"/>
        <rFont val="Times New Roman"/>
        <family val="1"/>
        <charset val="162"/>
      </rPr>
      <t>MARMARA ÜNİVERSİTESİ</t>
    </r>
    <r>
      <rPr>
        <b/>
        <sz val="14"/>
        <rFont val="Times New Roman"/>
        <family val="1"/>
        <charset val="162"/>
      </rPr>
      <t xml:space="preserve">
ÖN DEĞERLENDİRME SONUÇ TUTANAĞI                                                                                                                                                                                                      (Meslek Yüksekokulları Dışındaki Türkçe Programlarda Görev Alacak Öğretim Üyesi Dışındaki Öğretim Elemanları İçin)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</si>
</sst>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
  </numFmts>
  <fonts count="32" x14ac:knownFonts="1">
    <font>
      <sz val="11"/>
      <color theme="1"/>
      <name val="Calibri"/>
      <family val="2"/>
      <scheme val="minor"/>
    </font>
    <font>
      <b/>
      <sz val="11"/>
      <color theme="1"/>
      <name val="Calibri"/>
      <family val="2"/>
      <charset val="162"/>
      <scheme val="minor"/>
    </font>
    <font>
      <sz val="11"/>
      <color theme="4" tint="-0.249977111117893"/>
      <name val="Calibri"/>
      <family val="2"/>
      <scheme val="minor"/>
    </font>
    <font>
      <sz val="11"/>
      <color rgb="FF006100"/>
      <name val="Calibri"/>
      <family val="2"/>
      <charset val="162"/>
      <scheme val="minor"/>
    </font>
    <font>
      <sz val="11"/>
      <color theme="1"/>
      <name val="Times New Roman"/>
      <family val="1"/>
      <charset val="162"/>
    </font>
    <font>
      <sz val="9"/>
      <color theme="1"/>
      <name val="Times New Roman"/>
      <family val="1"/>
      <charset val="162"/>
    </font>
    <font>
      <b/>
      <sz val="11"/>
      <color theme="1"/>
      <name val="Times New Roman"/>
      <family val="1"/>
      <charset val="162"/>
    </font>
    <font>
      <sz val="10"/>
      <color theme="1"/>
      <name val="Times New Roman"/>
      <family val="1"/>
      <charset val="162"/>
    </font>
    <font>
      <sz val="11"/>
      <color rgb="FF006100"/>
      <name val="Times New Roman"/>
      <family val="1"/>
      <charset val="162"/>
    </font>
    <font>
      <b/>
      <sz val="18"/>
      <color theme="1"/>
      <name val="Times New Roman"/>
      <family val="1"/>
      <charset val="162"/>
    </font>
    <font>
      <b/>
      <sz val="12"/>
      <color theme="1"/>
      <name val="Times New Roman"/>
      <family val="1"/>
      <charset val="162"/>
    </font>
    <font>
      <sz val="10"/>
      <color rgb="FF000000"/>
      <name val="Times New Roman"/>
      <family val="1"/>
      <charset val="162"/>
    </font>
    <font>
      <sz val="14"/>
      <color rgb="FF000000"/>
      <name val="Times New Roman"/>
      <family val="1"/>
      <charset val="162"/>
    </font>
    <font>
      <b/>
      <sz val="8.5"/>
      <name val="Arial Narrow"/>
      <family val="2"/>
      <charset val="162"/>
    </font>
    <font>
      <b/>
      <sz val="8.5"/>
      <name val="Arial Narrow"/>
      <family val="2"/>
    </font>
    <font>
      <b/>
      <sz val="11.5"/>
      <name val="Arial Narrow"/>
      <family val="2"/>
      <charset val="162"/>
    </font>
    <font>
      <b/>
      <sz val="11.5"/>
      <name val="Arial Narrow"/>
      <family val="2"/>
    </font>
    <font>
      <sz val="8.5"/>
      <color rgb="FF000000"/>
      <name val="Arial Narrow"/>
      <family val="2"/>
    </font>
    <font>
      <sz val="10"/>
      <color rgb="FF000000"/>
      <name val="Times New Roman"/>
      <family val="1"/>
      <charset val="162"/>
    </font>
    <font>
      <sz val="16"/>
      <color theme="4" tint="-0.249977111117893"/>
      <name val="Times New Roman"/>
      <family val="1"/>
      <charset val="162"/>
    </font>
    <font>
      <b/>
      <sz val="16"/>
      <color theme="1"/>
      <name val="Times New Roman"/>
      <family val="1"/>
      <charset val="162"/>
    </font>
    <font>
      <sz val="10"/>
      <name val="Arial Narrow"/>
      <family val="2"/>
    </font>
    <font>
      <b/>
      <sz val="14"/>
      <name val="Times New Roman"/>
      <family val="1"/>
      <charset val="162"/>
    </font>
    <font>
      <b/>
      <sz val="18"/>
      <name val="Times New Roman"/>
      <family val="1"/>
      <charset val="162"/>
    </font>
    <font>
      <b/>
      <sz val="8"/>
      <name val="Times New Roman"/>
      <family val="1"/>
      <charset val="162"/>
    </font>
    <font>
      <b/>
      <sz val="8"/>
      <color rgb="FF000000"/>
      <name val="Times New Roman"/>
      <family val="1"/>
      <charset val="162"/>
    </font>
    <font>
      <b/>
      <sz val="8.5"/>
      <name val="Times New Roman"/>
      <family val="1"/>
      <charset val="162"/>
    </font>
    <font>
      <b/>
      <sz val="6.5"/>
      <name val="Times New Roman"/>
      <family val="1"/>
      <charset val="162"/>
    </font>
    <font>
      <sz val="8"/>
      <name val="Times New Roman"/>
      <family val="1"/>
      <charset val="162"/>
    </font>
    <font>
      <sz val="8"/>
      <color rgb="FF000000"/>
      <name val="Times New Roman"/>
      <family val="1"/>
      <charset val="162"/>
    </font>
    <font>
      <b/>
      <sz val="11.5"/>
      <name val="Times New Roman"/>
      <family val="1"/>
      <charset val="162"/>
    </font>
    <font>
      <sz val="8.5"/>
      <color rgb="FF000000"/>
      <name val="Times New Roman"/>
      <family val="1"/>
      <charset val="162"/>
    </font>
  </fonts>
  <fills count="6">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C5D9F0"/>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auto="1"/>
      </top>
      <bottom/>
      <diagonal/>
    </border>
    <border>
      <left/>
      <right/>
      <top/>
      <bottom style="medium">
        <color auto="1"/>
      </bottom>
      <diagonal/>
    </border>
    <border>
      <left style="thin">
        <color indexed="64"/>
      </left>
      <right style="thin">
        <color indexed="64"/>
      </right>
      <top style="medium">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style="medium">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64"/>
      </right>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bottom style="thin">
        <color rgb="FF000000"/>
      </bottom>
      <diagonal/>
    </border>
    <border>
      <left style="thin">
        <color indexed="64"/>
      </left>
      <right style="medium">
        <color indexed="64"/>
      </right>
      <top/>
      <bottom style="thin">
        <color rgb="FF000000"/>
      </bottom>
      <diagonal/>
    </border>
    <border>
      <left style="thin">
        <color indexed="64"/>
      </left>
      <right style="medium">
        <color indexed="64"/>
      </right>
      <top style="thin">
        <color indexed="64"/>
      </top>
      <bottom/>
      <diagonal/>
    </border>
  </borders>
  <cellStyleXfs count="4">
    <xf numFmtId="0" fontId="0" fillId="0" borderId="0"/>
    <xf numFmtId="0" fontId="3" fillId="4" borderId="0" applyNumberFormat="0" applyBorder="0" applyAlignment="0" applyProtection="0"/>
    <xf numFmtId="0" fontId="11" fillId="0" borderId="0"/>
    <xf numFmtId="0" fontId="18" fillId="0" borderId="0"/>
  </cellStyleXfs>
  <cellXfs count="224">
    <xf numFmtId="0" fontId="0" fillId="0" borderId="0" xfId="0"/>
    <xf numFmtId="0" fontId="0" fillId="0" borderId="0" xfId="0" applyAlignment="1">
      <alignment horizontal="center" vertical="center"/>
    </xf>
    <xf numFmtId="164" fontId="0" fillId="0" borderId="0" xfId="0" applyNumberFormat="1"/>
    <xf numFmtId="2" fontId="0" fillId="0" borderId="0" xfId="0" applyNumberFormat="1"/>
    <xf numFmtId="0" fontId="0" fillId="0" borderId="0" xfId="0" applyAlignment="1">
      <alignment horizontal="center"/>
    </xf>
    <xf numFmtId="0" fontId="0" fillId="0" borderId="0" xfId="0" applyNumberFormat="1" applyAlignment="1">
      <alignment horizontal="center"/>
    </xf>
    <xf numFmtId="0" fontId="4" fillId="0" borderId="0" xfId="0" applyFont="1" applyBorder="1"/>
    <xf numFmtId="0" fontId="4" fillId="0" borderId="16" xfId="0" applyFont="1" applyBorder="1"/>
    <xf numFmtId="0" fontId="7" fillId="0" borderId="19" xfId="0" applyFont="1" applyBorder="1" applyAlignment="1">
      <alignment horizontal="center" wrapText="1"/>
    </xf>
    <xf numFmtId="0" fontId="7" fillId="0" borderId="5" xfId="0" applyFont="1" applyBorder="1" applyAlignment="1">
      <alignment horizontal="center" vertical="center" wrapText="1"/>
    </xf>
    <xf numFmtId="0" fontId="7" fillId="0" borderId="20" xfId="0" applyFont="1" applyBorder="1" applyAlignment="1">
      <alignment horizontal="center" vertical="center" wrapText="1"/>
    </xf>
    <xf numFmtId="0" fontId="4" fillId="3" borderId="21" xfId="0" applyFont="1" applyFill="1" applyBorder="1" applyAlignment="1">
      <alignment horizontal="center"/>
    </xf>
    <xf numFmtId="0" fontId="4" fillId="0" borderId="1" xfId="0" applyFont="1" applyBorder="1"/>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4" fillId="3" borderId="23" xfId="0" applyFont="1" applyFill="1" applyBorder="1" applyAlignment="1">
      <alignment horizontal="center"/>
    </xf>
    <xf numFmtId="0" fontId="4" fillId="0" borderId="24" xfId="0" applyFont="1" applyBorder="1"/>
    <xf numFmtId="0" fontId="4" fillId="0" borderId="24" xfId="0" applyFont="1" applyBorder="1" applyAlignment="1">
      <alignment horizontal="center" vertical="center"/>
    </xf>
    <xf numFmtId="0" fontId="4" fillId="0" borderId="6" xfId="0" applyFont="1" applyBorder="1" applyAlignment="1">
      <alignment horizontal="left"/>
    </xf>
    <xf numFmtId="0" fontId="4" fillId="3" borderId="6" xfId="0" applyFont="1" applyFill="1" applyBorder="1" applyAlignment="1">
      <alignment horizontal="left"/>
    </xf>
    <xf numFmtId="0" fontId="7" fillId="0" borderId="9" xfId="0" applyFont="1" applyBorder="1" applyAlignment="1">
      <alignment horizontal="center" vertical="center" wrapText="1"/>
    </xf>
    <xf numFmtId="0" fontId="4" fillId="0" borderId="11" xfId="0" applyFon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3" fillId="5" borderId="21" xfId="3" applyFont="1" applyFill="1" applyBorder="1" applyAlignment="1">
      <alignment horizontal="left" vertical="top" wrapText="1"/>
    </xf>
    <xf numFmtId="1" fontId="17" fillId="0" borderId="21" xfId="3" applyNumberFormat="1" applyFont="1" applyFill="1" applyBorder="1" applyAlignment="1">
      <alignment horizontal="center" vertical="top" shrinkToFit="1"/>
    </xf>
    <xf numFmtId="1" fontId="17" fillId="0" borderId="23" xfId="3" applyNumberFormat="1" applyFont="1" applyFill="1" applyBorder="1" applyAlignment="1">
      <alignment horizontal="center" vertical="top" shrinkToFit="1"/>
    </xf>
    <xf numFmtId="2" fontId="4" fillId="0" borderId="24" xfId="0" applyNumberFormat="1" applyFont="1" applyBorder="1" applyAlignment="1">
      <alignment horizontal="center" vertical="center"/>
    </xf>
    <xf numFmtId="0" fontId="4" fillId="0" borderId="25" xfId="0" applyFont="1" applyBorder="1" applyAlignment="1">
      <alignment horizontal="center" vertical="center"/>
    </xf>
    <xf numFmtId="0" fontId="2" fillId="0" borderId="0" xfId="0" applyFont="1" applyBorder="1" applyAlignment="1"/>
    <xf numFmtId="0" fontId="2" fillId="0" borderId="16" xfId="0" applyFont="1" applyBorder="1" applyAlignment="1"/>
    <xf numFmtId="0" fontId="2" fillId="0" borderId="2" xfId="0" applyFont="1" applyBorder="1" applyAlignment="1"/>
    <xf numFmtId="0" fontId="2" fillId="0" borderId="46" xfId="0" applyFont="1" applyBorder="1" applyAlignment="1"/>
    <xf numFmtId="0" fontId="21" fillId="0" borderId="45" xfId="3" applyFont="1" applyFill="1" applyBorder="1" applyAlignment="1">
      <alignment horizontal="left" vertical="center" wrapText="1"/>
    </xf>
    <xf numFmtId="0" fontId="21" fillId="0" borderId="45" xfId="3" applyFont="1" applyFill="1" applyBorder="1" applyAlignment="1">
      <alignment horizontal="center" vertical="center" wrapText="1"/>
    </xf>
    <xf numFmtId="0" fontId="21" fillId="0" borderId="48" xfId="3" applyFont="1" applyFill="1" applyBorder="1" applyAlignment="1">
      <alignment horizontal="left" vertical="center" wrapText="1"/>
    </xf>
    <xf numFmtId="0" fontId="21" fillId="0" borderId="48" xfId="3" applyFont="1" applyFill="1" applyBorder="1" applyAlignment="1">
      <alignment horizontal="center" vertical="center" wrapText="1"/>
    </xf>
    <xf numFmtId="165" fontId="21" fillId="0" borderId="47" xfId="3" applyNumberFormat="1" applyFont="1" applyFill="1" applyBorder="1" applyAlignment="1">
      <alignment horizontal="center" vertical="center" wrapText="1"/>
    </xf>
    <xf numFmtId="165" fontId="21" fillId="0" borderId="49" xfId="3" applyNumberFormat="1" applyFont="1" applyFill="1" applyBorder="1" applyAlignment="1">
      <alignment horizontal="center" vertical="center" wrapText="1"/>
    </xf>
    <xf numFmtId="165" fontId="21" fillId="0" borderId="45" xfId="3" applyNumberFormat="1" applyFont="1" applyFill="1" applyBorder="1" applyAlignment="1">
      <alignment horizontal="center" vertical="center" wrapText="1"/>
    </xf>
    <xf numFmtId="165" fontId="21" fillId="0" borderId="48" xfId="3" applyNumberFormat="1" applyFont="1" applyFill="1" applyBorder="1" applyAlignment="1">
      <alignment horizontal="center" vertical="center" wrapText="1"/>
    </xf>
    <xf numFmtId="2" fontId="21" fillId="0" borderId="45" xfId="3" applyNumberFormat="1" applyFont="1" applyFill="1" applyBorder="1" applyAlignment="1">
      <alignment horizontal="center" vertical="center" wrapText="1"/>
    </xf>
    <xf numFmtId="2" fontId="21" fillId="0" borderId="48" xfId="3" applyNumberFormat="1" applyFont="1" applyFill="1" applyBorder="1" applyAlignment="1">
      <alignment horizontal="center" vertical="center" wrapText="1"/>
    </xf>
    <xf numFmtId="165" fontId="4" fillId="0" borderId="1" xfId="0" applyNumberFormat="1" applyFont="1" applyBorder="1" applyAlignment="1">
      <alignment horizontal="center" vertical="center"/>
    </xf>
    <xf numFmtId="165" fontId="4" fillId="0" borderId="24" xfId="0" applyNumberFormat="1" applyFont="1" applyBorder="1" applyAlignment="1">
      <alignment horizontal="center" vertical="center"/>
    </xf>
    <xf numFmtId="165" fontId="8" fillId="0" borderId="1" xfId="1" applyNumberFormat="1" applyFont="1" applyFill="1" applyBorder="1" applyAlignment="1">
      <alignment horizontal="center"/>
    </xf>
    <xf numFmtId="165" fontId="8" fillId="0" borderId="24" xfId="1" applyNumberFormat="1" applyFont="1" applyFill="1" applyBorder="1" applyAlignment="1">
      <alignment horizontal="center"/>
    </xf>
    <xf numFmtId="0" fontId="4" fillId="0" borderId="22" xfId="0" applyFont="1" applyBorder="1" applyAlignment="1">
      <alignment horizontal="center"/>
    </xf>
    <xf numFmtId="0" fontId="4" fillId="0" borderId="27" xfId="0" applyFont="1" applyBorder="1" applyAlignment="1">
      <alignment horizontal="center"/>
    </xf>
    <xf numFmtId="0" fontId="11" fillId="0" borderId="0" xfId="3" applyFont="1" applyFill="1" applyBorder="1" applyAlignment="1">
      <alignment horizontal="left" vertical="top"/>
    </xf>
    <xf numFmtId="0" fontId="11" fillId="0" borderId="36" xfId="3" applyFont="1" applyFill="1" applyBorder="1" applyAlignment="1">
      <alignment horizontal="left" wrapText="1"/>
    </xf>
    <xf numFmtId="0" fontId="11" fillId="0" borderId="35" xfId="3" applyFont="1" applyFill="1" applyBorder="1" applyAlignment="1">
      <alignment horizontal="left" wrapText="1"/>
    </xf>
    <xf numFmtId="0" fontId="26" fillId="0" borderId="37" xfId="3" applyFont="1" applyFill="1" applyBorder="1" applyAlignment="1">
      <alignment horizontal="left" vertical="top" wrapText="1"/>
    </xf>
    <xf numFmtId="0" fontId="11" fillId="0" borderId="0" xfId="3" applyFont="1" applyFill="1" applyBorder="1" applyAlignment="1">
      <alignment horizontal="left" wrapText="1"/>
    </xf>
    <xf numFmtId="0" fontId="11" fillId="0" borderId="39" xfId="3" applyFont="1" applyFill="1" applyBorder="1" applyAlignment="1">
      <alignment horizontal="left" wrapText="1"/>
    </xf>
    <xf numFmtId="0" fontId="26" fillId="0" borderId="40" xfId="3" applyFont="1" applyFill="1" applyBorder="1" applyAlignment="1">
      <alignment horizontal="left" vertical="top" wrapText="1"/>
    </xf>
    <xf numFmtId="0" fontId="24" fillId="0" borderId="38" xfId="3" applyFont="1" applyFill="1" applyBorder="1" applyAlignment="1">
      <alignment horizontal="left" vertical="top" wrapText="1"/>
    </xf>
    <xf numFmtId="0" fontId="24" fillId="0" borderId="0" xfId="3" applyFont="1" applyFill="1" applyBorder="1" applyAlignment="1">
      <alignment horizontal="left" vertical="top" wrapText="1"/>
    </xf>
    <xf numFmtId="1" fontId="25" fillId="0" borderId="38" xfId="3" applyNumberFormat="1" applyFont="1" applyFill="1" applyBorder="1" applyAlignment="1">
      <alignment horizontal="left" vertical="top" shrinkToFit="1"/>
    </xf>
    <xf numFmtId="0" fontId="24" fillId="0" borderId="41" xfId="3" applyFont="1" applyFill="1" applyBorder="1" applyAlignment="1">
      <alignment horizontal="left" vertical="top" wrapText="1"/>
    </xf>
    <xf numFmtId="0" fontId="24" fillId="0" borderId="43" xfId="3" applyFont="1" applyFill="1" applyBorder="1" applyAlignment="1">
      <alignment horizontal="left" vertical="top" wrapText="1"/>
    </xf>
    <xf numFmtId="0" fontId="11" fillId="0" borderId="42" xfId="3" applyFont="1" applyFill="1" applyBorder="1" applyAlignment="1">
      <alignment horizontal="left" wrapText="1"/>
    </xf>
    <xf numFmtId="0" fontId="26" fillId="0" borderId="44" xfId="3" applyFont="1" applyFill="1" applyBorder="1" applyAlignment="1">
      <alignment horizontal="left" vertical="top" wrapText="1"/>
    </xf>
    <xf numFmtId="1" fontId="25" fillId="0" borderId="41" xfId="3" applyNumberFormat="1" applyFont="1" applyFill="1" applyBorder="1" applyAlignment="1">
      <alignment horizontal="left" vertical="top" shrinkToFit="1"/>
    </xf>
    <xf numFmtId="0" fontId="11" fillId="0" borderId="43" xfId="3" applyFont="1" applyFill="1" applyBorder="1" applyAlignment="1">
      <alignment horizontal="left" wrapText="1"/>
    </xf>
    <xf numFmtId="0" fontId="24" fillId="5" borderId="45" xfId="3" applyFont="1" applyFill="1" applyBorder="1" applyAlignment="1">
      <alignment horizontal="left" vertical="top" wrapText="1" indent="1"/>
    </xf>
    <xf numFmtId="0" fontId="24" fillId="5" borderId="45" xfId="3" applyFont="1" applyFill="1" applyBorder="1" applyAlignment="1">
      <alignment horizontal="center" vertical="top" wrapText="1"/>
    </xf>
    <xf numFmtId="0" fontId="27" fillId="5" borderId="45" xfId="3" applyFont="1" applyFill="1" applyBorder="1" applyAlignment="1">
      <alignment horizontal="center" vertical="top" wrapText="1"/>
    </xf>
    <xf numFmtId="1" fontId="25" fillId="0" borderId="45" xfId="3" applyNumberFormat="1" applyFont="1" applyFill="1" applyBorder="1" applyAlignment="1">
      <alignment horizontal="center" vertical="center" shrinkToFit="1"/>
    </xf>
    <xf numFmtId="0" fontId="28" fillId="0" borderId="45" xfId="3" applyFont="1" applyFill="1" applyBorder="1" applyAlignment="1">
      <alignment horizontal="left" vertical="center" wrapText="1"/>
    </xf>
    <xf numFmtId="1" fontId="28" fillId="0" borderId="45" xfId="3" applyNumberFormat="1" applyFont="1" applyFill="1" applyBorder="1" applyAlignment="1">
      <alignment horizontal="left" vertical="center" wrapText="1"/>
    </xf>
    <xf numFmtId="165" fontId="29" fillId="0" borderId="45" xfId="3" applyNumberFormat="1" applyFont="1" applyFill="1" applyBorder="1" applyAlignment="1">
      <alignment horizontal="center" vertical="center" shrinkToFit="1"/>
    </xf>
    <xf numFmtId="165" fontId="25" fillId="0" borderId="45" xfId="3" applyNumberFormat="1" applyFont="1" applyFill="1" applyBorder="1" applyAlignment="1">
      <alignment horizontal="center" vertical="center" shrinkToFit="1"/>
    </xf>
    <xf numFmtId="2" fontId="29" fillId="0" borderId="45" xfId="3" applyNumberFormat="1" applyFont="1" applyFill="1" applyBorder="1" applyAlignment="1">
      <alignment horizontal="center" vertical="center" shrinkToFit="1"/>
    </xf>
    <xf numFmtId="165" fontId="25" fillId="0" borderId="45" xfId="3" applyNumberFormat="1" applyFont="1" applyFill="1" applyBorder="1" applyAlignment="1">
      <alignment horizontal="right" vertical="center" indent="1" shrinkToFit="1"/>
    </xf>
    <xf numFmtId="2" fontId="25" fillId="0" borderId="45" xfId="3" applyNumberFormat="1" applyFont="1" applyFill="1" applyBorder="1" applyAlignment="1">
      <alignment horizontal="center" vertical="center" shrinkToFit="1"/>
    </xf>
    <xf numFmtId="0" fontId="24" fillId="0" borderId="45" xfId="3" applyFont="1" applyFill="1" applyBorder="1" applyAlignment="1">
      <alignment horizontal="center" vertical="center" wrapText="1"/>
    </xf>
    <xf numFmtId="0" fontId="24" fillId="0" borderId="45" xfId="3" applyFont="1" applyFill="1" applyBorder="1" applyAlignment="1">
      <alignment horizontal="left" vertical="center" wrapText="1" indent="3"/>
    </xf>
    <xf numFmtId="0" fontId="11" fillId="0" borderId="45" xfId="3" applyFont="1" applyFill="1" applyBorder="1" applyAlignment="1">
      <alignment horizontal="left" vertical="center" wrapText="1"/>
    </xf>
    <xf numFmtId="0" fontId="26" fillId="5" borderId="45" xfId="3" applyFont="1" applyFill="1" applyBorder="1" applyAlignment="1">
      <alignment horizontal="left" vertical="top" wrapText="1"/>
    </xf>
    <xf numFmtId="0" fontId="26" fillId="5" borderId="31" xfId="3" applyFont="1" applyFill="1" applyBorder="1" applyAlignment="1">
      <alignment horizontal="left" vertical="top" wrapText="1"/>
    </xf>
    <xf numFmtId="0" fontId="26" fillId="5" borderId="45" xfId="3" applyFont="1" applyFill="1" applyBorder="1" applyAlignment="1">
      <alignment horizontal="left" vertical="top" wrapText="1" indent="1"/>
    </xf>
    <xf numFmtId="0" fontId="26" fillId="5" borderId="45" xfId="3" applyFont="1" applyFill="1" applyBorder="1" applyAlignment="1">
      <alignment horizontal="center" vertical="top" wrapText="1"/>
    </xf>
    <xf numFmtId="1" fontId="31" fillId="0" borderId="45" xfId="3" applyNumberFormat="1" applyFont="1" applyFill="1" applyBorder="1" applyAlignment="1">
      <alignment horizontal="center" vertical="top" shrinkToFit="1"/>
    </xf>
    <xf numFmtId="1" fontId="31" fillId="0" borderId="31" xfId="3" applyNumberFormat="1" applyFont="1" applyFill="1" applyBorder="1" applyAlignment="1">
      <alignment horizontal="center" vertical="top" shrinkToFit="1"/>
    </xf>
    <xf numFmtId="0" fontId="26" fillId="0" borderId="45" xfId="3" applyFont="1" applyFill="1" applyBorder="1" applyAlignment="1">
      <alignment horizontal="center" vertical="top" wrapText="1"/>
    </xf>
    <xf numFmtId="1" fontId="21" fillId="0" borderId="45" xfId="3" applyNumberFormat="1" applyFont="1" applyFill="1" applyBorder="1" applyAlignment="1">
      <alignment horizontal="center" vertical="center" wrapText="1"/>
    </xf>
    <xf numFmtId="0" fontId="24" fillId="0" borderId="38" xfId="3" applyFont="1" applyFill="1" applyBorder="1" applyAlignment="1">
      <alignment horizontal="left" vertical="top" wrapText="1"/>
    </xf>
    <xf numFmtId="165" fontId="21" fillId="0" borderId="44" xfId="3" applyNumberFormat="1" applyFont="1" applyFill="1" applyBorder="1" applyAlignment="1">
      <alignment horizontal="center" vertical="center" wrapText="1"/>
    </xf>
    <xf numFmtId="0" fontId="0" fillId="2" borderId="7" xfId="0" applyNumberFormat="1" applyFill="1" applyBorder="1" applyAlignment="1">
      <alignment horizontal="center" vertical="center" wrapText="1"/>
    </xf>
    <xf numFmtId="9" fontId="0" fillId="2" borderId="8" xfId="0" applyNumberFormat="1" applyFill="1" applyBorder="1" applyAlignment="1">
      <alignment horizontal="center" vertical="center"/>
    </xf>
    <xf numFmtId="9" fontId="0" fillId="2" borderId="50" xfId="0" applyNumberFormat="1" applyFill="1" applyBorder="1" applyAlignment="1">
      <alignment horizontal="center" vertical="center"/>
    </xf>
    <xf numFmtId="0" fontId="0" fillId="2" borderId="52" xfId="0" applyNumberFormat="1" applyFill="1" applyBorder="1" applyAlignment="1">
      <alignment horizontal="center" vertical="center" wrapText="1"/>
    </xf>
    <xf numFmtId="0" fontId="1" fillId="2" borderId="51"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7" fillId="0" borderId="22" xfId="0" applyFont="1" applyFill="1" applyBorder="1" applyAlignment="1">
      <alignment horizontal="center" vertical="center"/>
    </xf>
    <xf numFmtId="165" fontId="4" fillId="0" borderId="1" xfId="1" applyNumberFormat="1" applyFont="1" applyFill="1" applyBorder="1" applyAlignment="1">
      <alignment horizontal="center"/>
    </xf>
    <xf numFmtId="0" fontId="24" fillId="5" borderId="37" xfId="3" applyFont="1" applyFill="1" applyBorder="1" applyAlignment="1">
      <alignment horizontal="left" vertical="center" wrapText="1" indent="3"/>
    </xf>
    <xf numFmtId="0" fontId="24" fillId="5" borderId="40" xfId="3" applyFont="1" applyFill="1" applyBorder="1" applyAlignment="1">
      <alignment horizontal="left" vertical="center" wrapText="1" indent="3"/>
    </xf>
    <xf numFmtId="0" fontId="24" fillId="5" borderId="44" xfId="3" applyFont="1" applyFill="1" applyBorder="1" applyAlignment="1">
      <alignment horizontal="left" vertical="center" wrapText="1" indent="3"/>
    </xf>
    <xf numFmtId="1" fontId="25" fillId="0" borderId="38" xfId="3" applyNumberFormat="1" applyFont="1" applyFill="1" applyBorder="1" applyAlignment="1">
      <alignment horizontal="left" vertical="top" shrinkToFit="1"/>
    </xf>
    <xf numFmtId="1" fontId="25" fillId="0" borderId="0" xfId="3" applyNumberFormat="1" applyFont="1" applyFill="1" applyBorder="1" applyAlignment="1">
      <alignment horizontal="left" vertical="top" shrinkToFit="1"/>
    </xf>
    <xf numFmtId="0" fontId="24" fillId="5" borderId="37" xfId="3" applyFont="1" applyFill="1" applyBorder="1" applyAlignment="1">
      <alignment horizontal="center" vertical="center" wrapText="1"/>
    </xf>
    <xf numFmtId="0" fontId="11" fillId="5" borderId="40" xfId="3" applyFont="1" applyFill="1" applyBorder="1" applyAlignment="1">
      <alignment horizontal="center" vertical="center" wrapText="1"/>
    </xf>
    <xf numFmtId="0" fontId="11" fillId="5" borderId="44" xfId="3" applyFont="1" applyFill="1" applyBorder="1" applyAlignment="1">
      <alignment horizontal="center" vertical="center" wrapText="1"/>
    </xf>
    <xf numFmtId="0" fontId="24" fillId="5" borderId="40" xfId="3" applyFont="1" applyFill="1" applyBorder="1" applyAlignment="1">
      <alignment horizontal="center" vertical="center" wrapText="1"/>
    </xf>
    <xf numFmtId="0" fontId="24" fillId="5" borderId="44" xfId="3" applyFont="1" applyFill="1" applyBorder="1" applyAlignment="1">
      <alignment horizontal="center" vertical="center" wrapText="1"/>
    </xf>
    <xf numFmtId="0" fontId="11" fillId="0" borderId="31" xfId="3" applyFont="1" applyFill="1" applyBorder="1" applyAlignment="1">
      <alignment horizontal="left" vertical="center" wrapText="1"/>
    </xf>
    <xf numFmtId="0" fontId="11" fillId="0" borderId="33" xfId="3" applyFont="1" applyFill="1" applyBorder="1" applyAlignment="1">
      <alignment horizontal="left" vertical="center" wrapText="1"/>
    </xf>
    <xf numFmtId="0" fontId="11" fillId="0" borderId="32" xfId="3" applyFont="1" applyFill="1" applyBorder="1" applyAlignment="1">
      <alignment horizontal="left" vertical="center" wrapText="1"/>
    </xf>
    <xf numFmtId="0" fontId="24" fillId="0" borderId="34" xfId="3" applyFont="1" applyFill="1" applyBorder="1" applyAlignment="1">
      <alignment horizontal="left" vertical="top" wrapText="1"/>
    </xf>
    <xf numFmtId="0" fontId="11" fillId="0" borderId="35" xfId="3" applyFont="1" applyFill="1" applyBorder="1" applyAlignment="1">
      <alignment horizontal="left" vertical="top" wrapText="1"/>
    </xf>
    <xf numFmtId="0" fontId="11" fillId="0" borderId="38" xfId="3" applyFont="1" applyFill="1" applyBorder="1" applyAlignment="1">
      <alignment horizontal="left" vertical="top" wrapText="1"/>
    </xf>
    <xf numFmtId="0" fontId="11" fillId="0" borderId="39" xfId="3" applyFont="1" applyFill="1" applyBorder="1" applyAlignment="1">
      <alignment horizontal="left" vertical="top" wrapText="1"/>
    </xf>
    <xf numFmtId="0" fontId="30" fillId="5" borderId="31" xfId="3" applyFont="1" applyFill="1" applyBorder="1" applyAlignment="1">
      <alignment horizontal="center" vertical="top" wrapText="1"/>
    </xf>
    <xf numFmtId="0" fontId="30" fillId="5" borderId="32" xfId="3" applyFont="1" applyFill="1" applyBorder="1" applyAlignment="1">
      <alignment horizontal="center" vertical="top" wrapText="1"/>
    </xf>
    <xf numFmtId="0" fontId="30" fillId="5" borderId="33" xfId="3" applyFont="1" applyFill="1" applyBorder="1" applyAlignment="1">
      <alignment horizontal="center" vertical="top" wrapText="1"/>
    </xf>
    <xf numFmtId="0" fontId="26" fillId="5" borderId="31" xfId="3" applyFont="1" applyFill="1" applyBorder="1" applyAlignment="1">
      <alignment horizontal="left" vertical="top" wrapText="1" indent="4"/>
    </xf>
    <xf numFmtId="0" fontId="26" fillId="5" borderId="33" xfId="3" applyFont="1" applyFill="1" applyBorder="1" applyAlignment="1">
      <alignment horizontal="left" vertical="top" wrapText="1" indent="4"/>
    </xf>
    <xf numFmtId="0" fontId="26" fillId="5" borderId="31" xfId="3" applyFont="1" applyFill="1" applyBorder="1" applyAlignment="1">
      <alignment horizontal="center" vertical="top" wrapText="1"/>
    </xf>
    <xf numFmtId="0" fontId="26" fillId="5" borderId="32" xfId="3" applyFont="1" applyFill="1" applyBorder="1" applyAlignment="1">
      <alignment horizontal="center" vertical="top" wrapText="1"/>
    </xf>
    <xf numFmtId="0" fontId="26" fillId="5" borderId="33" xfId="3" applyFont="1" applyFill="1" applyBorder="1" applyAlignment="1">
      <alignment horizontal="center" vertical="top" wrapText="1"/>
    </xf>
    <xf numFmtId="0" fontId="11" fillId="5" borderId="34" xfId="3" applyFont="1" applyFill="1" applyBorder="1" applyAlignment="1">
      <alignment horizontal="center" vertical="center" wrapText="1"/>
    </xf>
    <xf numFmtId="0" fontId="11" fillId="5" borderId="35" xfId="3" applyFont="1" applyFill="1" applyBorder="1" applyAlignment="1">
      <alignment horizontal="center" vertical="center" wrapText="1"/>
    </xf>
    <xf numFmtId="0" fontId="11" fillId="5" borderId="38" xfId="3" applyFont="1" applyFill="1" applyBorder="1" applyAlignment="1">
      <alignment horizontal="center" vertical="center" wrapText="1"/>
    </xf>
    <xf numFmtId="0" fontId="11" fillId="5" borderId="39" xfId="3" applyFont="1" applyFill="1" applyBorder="1" applyAlignment="1">
      <alignment horizontal="center" vertical="center" wrapText="1"/>
    </xf>
    <xf numFmtId="0" fontId="11" fillId="5" borderId="41" xfId="3" applyFont="1" applyFill="1" applyBorder="1" applyAlignment="1">
      <alignment horizontal="center" vertical="center" wrapText="1"/>
    </xf>
    <xf numFmtId="0" fontId="11" fillId="5" borderId="42" xfId="3" applyFont="1" applyFill="1" applyBorder="1" applyAlignment="1">
      <alignment horizontal="center" vertical="center" wrapText="1"/>
    </xf>
    <xf numFmtId="0" fontId="24" fillId="5" borderId="31" xfId="3" applyFont="1" applyFill="1" applyBorder="1" applyAlignment="1">
      <alignment horizontal="center" vertical="top" wrapText="1"/>
    </xf>
    <xf numFmtId="0" fontId="24" fillId="5" borderId="33" xfId="3" applyFont="1" applyFill="1" applyBorder="1" applyAlignment="1">
      <alignment horizontal="center" vertical="top" wrapText="1"/>
    </xf>
    <xf numFmtId="0" fontId="22" fillId="5" borderId="31" xfId="3" applyFont="1" applyFill="1" applyBorder="1" applyAlignment="1">
      <alignment horizontal="center" vertical="center" wrapText="1"/>
    </xf>
    <xf numFmtId="0" fontId="22" fillId="5" borderId="32" xfId="3" applyFont="1" applyFill="1" applyBorder="1" applyAlignment="1">
      <alignment horizontal="center" vertical="center" wrapText="1"/>
    </xf>
    <xf numFmtId="0" fontId="12" fillId="5" borderId="32" xfId="3" applyFont="1" applyFill="1" applyBorder="1" applyAlignment="1">
      <alignment horizontal="center" vertical="center" wrapText="1"/>
    </xf>
    <xf numFmtId="0" fontId="12" fillId="5" borderId="33" xfId="3" applyFont="1" applyFill="1" applyBorder="1" applyAlignment="1">
      <alignment horizontal="center" vertical="center" wrapText="1"/>
    </xf>
    <xf numFmtId="0" fontId="24" fillId="0" borderId="36" xfId="3" applyFont="1" applyFill="1" applyBorder="1" applyAlignment="1">
      <alignment horizontal="left" vertical="top" wrapText="1"/>
    </xf>
    <xf numFmtId="0" fontId="24" fillId="0" borderId="35" xfId="3" applyFont="1" applyFill="1" applyBorder="1" applyAlignment="1">
      <alignment horizontal="left" vertical="top" wrapText="1"/>
    </xf>
    <xf numFmtId="0" fontId="24" fillId="0" borderId="38" xfId="3" applyFont="1" applyFill="1" applyBorder="1" applyAlignment="1">
      <alignment horizontal="left" vertical="top" wrapText="1"/>
    </xf>
    <xf numFmtId="0" fontId="24" fillId="0" borderId="0" xfId="3" applyFont="1" applyFill="1" applyBorder="1" applyAlignment="1">
      <alignment horizontal="left" vertical="top" wrapText="1"/>
    </xf>
    <xf numFmtId="0" fontId="24" fillId="0" borderId="39" xfId="3" applyFont="1" applyFill="1" applyBorder="1" applyAlignment="1">
      <alignment horizontal="left" vertical="top" wrapText="1"/>
    </xf>
    <xf numFmtId="0" fontId="24" fillId="0" borderId="41" xfId="3" applyFont="1" applyFill="1" applyBorder="1" applyAlignment="1">
      <alignment horizontal="left" vertical="top" wrapText="1"/>
    </xf>
    <xf numFmtId="0" fontId="24" fillId="0" borderId="43" xfId="3" applyFont="1" applyFill="1" applyBorder="1" applyAlignment="1">
      <alignment horizontal="left" vertical="top" wrapText="1"/>
    </xf>
    <xf numFmtId="14" fontId="25" fillId="0" borderId="34" xfId="3" applyNumberFormat="1" applyFont="1" applyFill="1" applyBorder="1" applyAlignment="1">
      <alignment horizontal="left" vertical="top" shrinkToFit="1"/>
    </xf>
    <xf numFmtId="14" fontId="25" fillId="0" borderId="36" xfId="3" applyNumberFormat="1" applyFont="1" applyFill="1" applyBorder="1" applyAlignment="1">
      <alignment horizontal="left" vertical="top" shrinkToFit="1"/>
    </xf>
    <xf numFmtId="0" fontId="11" fillId="5" borderId="33" xfId="3" applyFont="1" applyFill="1" applyBorder="1" applyAlignment="1">
      <alignment horizontal="center" vertical="top" wrapText="1"/>
    </xf>
    <xf numFmtId="0" fontId="24" fillId="0" borderId="31" xfId="3" applyFont="1" applyFill="1" applyBorder="1" applyAlignment="1">
      <alignment horizontal="left" vertical="top" wrapText="1"/>
    </xf>
    <xf numFmtId="0" fontId="24" fillId="0" borderId="32" xfId="3" applyFont="1" applyFill="1" applyBorder="1" applyAlignment="1">
      <alignment horizontal="left" vertical="top" wrapText="1"/>
    </xf>
    <xf numFmtId="0" fontId="24" fillId="0" borderId="33" xfId="3" applyFont="1" applyFill="1" applyBorder="1" applyAlignment="1">
      <alignment horizontal="left" vertical="top" wrapText="1"/>
    </xf>
    <xf numFmtId="0" fontId="26" fillId="0" borderId="31" xfId="3" applyFont="1" applyFill="1" applyBorder="1" applyAlignment="1">
      <alignment horizontal="left" vertical="top" wrapText="1"/>
    </xf>
    <xf numFmtId="0" fontId="26" fillId="0" borderId="32" xfId="3" applyFont="1" applyFill="1" applyBorder="1" applyAlignment="1">
      <alignment horizontal="left" vertical="top" wrapText="1"/>
    </xf>
    <xf numFmtId="0" fontId="26" fillId="0" borderId="33" xfId="3" applyFont="1" applyFill="1" applyBorder="1" applyAlignment="1">
      <alignment horizontal="left" vertical="top" wrapText="1"/>
    </xf>
    <xf numFmtId="0" fontId="24" fillId="5" borderId="37" xfId="3" applyFont="1" applyFill="1" applyBorder="1" applyAlignment="1">
      <alignment horizontal="left" textRotation="90" wrapText="1"/>
    </xf>
    <xf numFmtId="0" fontId="24" fillId="5" borderId="40" xfId="3" applyFont="1" applyFill="1" applyBorder="1" applyAlignment="1">
      <alignment horizontal="left" textRotation="90" wrapText="1"/>
    </xf>
    <xf numFmtId="0" fontId="24" fillId="5" borderId="44" xfId="3" applyFont="1" applyFill="1" applyBorder="1" applyAlignment="1">
      <alignment horizontal="left" textRotation="90" wrapText="1"/>
    </xf>
    <xf numFmtId="0" fontId="24" fillId="5" borderId="37" xfId="3" applyFont="1" applyFill="1" applyBorder="1" applyAlignment="1">
      <alignment horizontal="left" vertical="center" wrapText="1" indent="2"/>
    </xf>
    <xf numFmtId="0" fontId="24" fillId="5" borderId="40" xfId="3" applyFont="1" applyFill="1" applyBorder="1" applyAlignment="1">
      <alignment horizontal="left" vertical="center" wrapText="1" indent="2"/>
    </xf>
    <xf numFmtId="0" fontId="24" fillId="5" borderId="44" xfId="3" applyFont="1" applyFill="1" applyBorder="1" applyAlignment="1">
      <alignment horizontal="left" vertical="center" wrapText="1" indent="2"/>
    </xf>
    <xf numFmtId="164" fontId="0" fillId="0" borderId="1" xfId="0" applyNumberFormat="1" applyBorder="1" applyAlignment="1">
      <alignment horizontal="center"/>
    </xf>
    <xf numFmtId="164" fontId="0" fillId="0" borderId="22" xfId="0" applyNumberFormat="1" applyBorder="1" applyAlignment="1">
      <alignment horizontal="center"/>
    </xf>
    <xf numFmtId="0" fontId="14" fillId="0" borderId="1" xfId="3" applyFont="1" applyFill="1" applyBorder="1" applyAlignment="1">
      <alignment horizontal="center" vertical="top" wrapText="1"/>
    </xf>
    <xf numFmtId="0" fontId="13" fillId="0" borderId="1" xfId="3" applyFont="1" applyFill="1" applyBorder="1" applyAlignment="1">
      <alignment horizontal="center" vertical="top" wrapText="1"/>
    </xf>
    <xf numFmtId="0" fontId="14" fillId="0" borderId="24" xfId="3" applyFont="1" applyFill="1" applyBorder="1" applyAlignment="1">
      <alignment horizontal="center" vertical="top" wrapText="1"/>
    </xf>
    <xf numFmtId="164" fontId="0" fillId="0" borderId="24" xfId="0" applyNumberFormat="1" applyBorder="1" applyAlignment="1">
      <alignment horizontal="center"/>
    </xf>
    <xf numFmtId="164" fontId="0" fillId="0" borderId="27" xfId="0" applyNumberFormat="1" applyBorder="1" applyAlignment="1">
      <alignment horizontal="center"/>
    </xf>
    <xf numFmtId="0" fontId="18" fillId="0" borderId="24" xfId="3" applyFill="1" applyBorder="1" applyAlignment="1">
      <alignment horizontal="left" vertical="center" wrapText="1"/>
    </xf>
    <xf numFmtId="0" fontId="18" fillId="0" borderId="1" xfId="3" applyFill="1" applyBorder="1" applyAlignment="1">
      <alignment horizontal="left" vertical="center" wrapText="1"/>
    </xf>
    <xf numFmtId="0" fontId="2" fillId="0" borderId="15" xfId="0" applyFont="1" applyBorder="1" applyAlignment="1">
      <alignment horizontal="left" vertical="center"/>
    </xf>
    <xf numFmtId="0" fontId="2" fillId="0" borderId="0" xfId="0" applyFont="1" applyBorder="1" applyAlignment="1">
      <alignment horizontal="left" vertical="center"/>
    </xf>
    <xf numFmtId="0" fontId="13" fillId="5" borderId="1" xfId="3" applyFont="1" applyFill="1" applyBorder="1" applyAlignment="1">
      <alignment horizontal="left" vertical="top" wrapText="1" indent="4"/>
    </xf>
    <xf numFmtId="0" fontId="13" fillId="5" borderId="1" xfId="3" applyFont="1" applyFill="1" applyBorder="1" applyAlignment="1">
      <alignment horizontal="center" vertical="top" wrapText="1"/>
    </xf>
    <xf numFmtId="0" fontId="15" fillId="5" borderId="13" xfId="3" applyFont="1" applyFill="1" applyBorder="1" applyAlignment="1">
      <alignment horizontal="center" vertical="top" wrapText="1"/>
    </xf>
    <xf numFmtId="0" fontId="15" fillId="5" borderId="3" xfId="3" applyFont="1" applyFill="1" applyBorder="1" applyAlignment="1">
      <alignment horizontal="center" vertical="top" wrapText="1"/>
    </xf>
    <xf numFmtId="0" fontId="15" fillId="5" borderId="14" xfId="3" applyFont="1" applyFill="1" applyBorder="1" applyAlignment="1">
      <alignment horizontal="center" vertical="top" wrapText="1"/>
    </xf>
    <xf numFmtId="0" fontId="13" fillId="5" borderId="22" xfId="3" applyFont="1" applyFill="1" applyBorder="1" applyAlignment="1">
      <alignment horizontal="center" vertical="top" wrapText="1"/>
    </xf>
    <xf numFmtId="1" fontId="2" fillId="0" borderId="0" xfId="0" applyNumberFormat="1" applyFont="1" applyBorder="1" applyAlignment="1">
      <alignment horizontal="left" vertical="center"/>
    </xf>
    <xf numFmtId="0" fontId="0" fillId="2" borderId="1" xfId="0" applyNumberFormat="1" applyFill="1" applyBorder="1" applyAlignment="1">
      <alignment horizontal="center" vertical="center"/>
    </xf>
    <xf numFmtId="0" fontId="0" fillId="2" borderId="21" xfId="0" applyNumberFormat="1" applyFill="1" applyBorder="1" applyAlignment="1">
      <alignment horizontal="center" vertical="center"/>
    </xf>
    <xf numFmtId="1" fontId="2" fillId="0" borderId="2" xfId="0" applyNumberFormat="1" applyFont="1" applyBorder="1" applyAlignment="1">
      <alignment horizontal="left" vertical="center"/>
    </xf>
    <xf numFmtId="0" fontId="2" fillId="0" borderId="2" xfId="0" applyFont="1" applyBorder="1" applyAlignment="1">
      <alignment horizontal="left" vertical="center"/>
    </xf>
    <xf numFmtId="0" fontId="0" fillId="2" borderId="7" xfId="0" applyNumberFormat="1" applyFill="1" applyBorder="1" applyAlignment="1">
      <alignment horizontal="center" vertical="center"/>
    </xf>
    <xf numFmtId="0" fontId="0" fillId="2" borderId="8" xfId="0" applyNumberFormat="1" applyFill="1" applyBorder="1" applyAlignment="1">
      <alignment horizontal="center" vertical="center"/>
    </xf>
    <xf numFmtId="0" fontId="20" fillId="0" borderId="13" xfId="0" applyFont="1" applyBorder="1" applyAlignment="1">
      <alignment horizontal="center" vertical="center"/>
    </xf>
    <xf numFmtId="0" fontId="19" fillId="0" borderId="3" xfId="0" applyFont="1" applyBorder="1" applyAlignment="1">
      <alignment horizontal="center" vertical="center"/>
    </xf>
    <xf numFmtId="0" fontId="19"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2" fontId="0" fillId="2" borderId="1" xfId="0" applyNumberFormat="1" applyFill="1" applyBorder="1" applyAlignment="1">
      <alignment horizontal="center" vertical="center" wrapText="1"/>
    </xf>
    <xf numFmtId="2" fontId="0" fillId="2" borderId="1" xfId="0" applyNumberFormat="1" applyFill="1" applyBorder="1" applyAlignment="1">
      <alignment horizontal="center" vertical="center"/>
    </xf>
    <xf numFmtId="2" fontId="0" fillId="2" borderId="1" xfId="0" applyNumberFormat="1" applyFill="1" applyBorder="1" applyAlignment="1">
      <alignment horizontal="center" wrapText="1"/>
    </xf>
    <xf numFmtId="2" fontId="0" fillId="2" borderId="1" xfId="0" applyNumberFormat="1" applyFill="1" applyBorder="1" applyAlignment="1">
      <alignment horizontal="center"/>
    </xf>
    <xf numFmtId="0" fontId="5" fillId="0" borderId="13" xfId="0" applyFont="1" applyBorder="1" applyAlignment="1">
      <alignment horizontal="justify" vertical="justify" wrapText="1" readingOrder="1"/>
    </xf>
    <xf numFmtId="0" fontId="5" fillId="0" borderId="3" xfId="0" applyFont="1" applyBorder="1" applyAlignment="1">
      <alignment horizontal="justify" vertical="justify" wrapText="1" readingOrder="1"/>
    </xf>
    <xf numFmtId="0" fontId="5" fillId="0" borderId="14" xfId="0" applyFont="1" applyBorder="1" applyAlignment="1">
      <alignment horizontal="justify" vertical="justify" wrapText="1" readingOrder="1"/>
    </xf>
    <xf numFmtId="0" fontId="5" fillId="0" borderId="17" xfId="0" applyFont="1" applyBorder="1" applyAlignment="1">
      <alignment horizontal="justify" vertical="justify" wrapText="1" readingOrder="1"/>
    </xf>
    <xf numFmtId="0" fontId="5" fillId="0" borderId="4" xfId="0" applyFont="1" applyBorder="1" applyAlignment="1">
      <alignment horizontal="justify" vertical="justify" wrapText="1" readingOrder="1"/>
    </xf>
    <xf numFmtId="0" fontId="5" fillId="0" borderId="18" xfId="0" applyFont="1" applyBorder="1" applyAlignment="1">
      <alignment horizontal="justify" vertical="justify" wrapText="1" readingOrder="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8" xfId="0" applyFont="1" applyBorder="1" applyAlignment="1">
      <alignment horizontal="center" vertical="center" wrapText="1"/>
    </xf>
    <xf numFmtId="0" fontId="4" fillId="0" borderId="6" xfId="0" applyFont="1" applyBorder="1" applyAlignment="1">
      <alignment horizontal="left"/>
    </xf>
    <xf numFmtId="0" fontId="4" fillId="0" borderId="12" xfId="0" applyFont="1" applyBorder="1" applyAlignment="1">
      <alignment horizontal="left"/>
    </xf>
    <xf numFmtId="0" fontId="4" fillId="3" borderId="6" xfId="0" applyFont="1" applyFill="1" applyBorder="1" applyAlignment="1">
      <alignment horizontal="left"/>
    </xf>
    <xf numFmtId="0" fontId="4" fillId="3" borderId="12" xfId="0" applyFont="1" applyFill="1" applyBorder="1" applyAlignment="1">
      <alignment horizontal="left"/>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13" xfId="0" applyFont="1" applyBorder="1" applyAlignment="1">
      <alignment horizontal="center"/>
    </xf>
    <xf numFmtId="0" fontId="4" fillId="0" borderId="3" xfId="0" applyFont="1" applyBorder="1" applyAlignment="1">
      <alignment horizontal="center"/>
    </xf>
    <xf numFmtId="0" fontId="4" fillId="0" borderId="15" xfId="0" applyFont="1" applyBorder="1" applyAlignment="1">
      <alignment horizontal="center"/>
    </xf>
    <xf numFmtId="0" fontId="4" fillId="0" borderId="0" xfId="0" applyFont="1" applyBorder="1" applyAlignment="1">
      <alignment horizontal="center"/>
    </xf>
    <xf numFmtId="0" fontId="4" fillId="0" borderId="17" xfId="0" applyFont="1" applyBorder="1" applyAlignment="1">
      <alignment horizontal="center"/>
    </xf>
    <xf numFmtId="0" fontId="4" fillId="0" borderId="4" xfId="0" applyFont="1" applyBorder="1" applyAlignment="1">
      <alignment horizontal="center"/>
    </xf>
    <xf numFmtId="0" fontId="6" fillId="3" borderId="28" xfId="0" applyFont="1" applyFill="1" applyBorder="1" applyAlignment="1">
      <alignment horizontal="center" vertical="center" textRotation="90"/>
    </xf>
    <xf numFmtId="0" fontId="6" fillId="3" borderId="29" xfId="0" applyFont="1" applyFill="1" applyBorder="1" applyAlignment="1">
      <alignment horizontal="center" vertical="center" textRotation="90"/>
    </xf>
    <xf numFmtId="0" fontId="6" fillId="3" borderId="30" xfId="0" applyFont="1" applyFill="1" applyBorder="1" applyAlignment="1">
      <alignment horizontal="center" vertical="center" textRotation="90"/>
    </xf>
    <xf numFmtId="0" fontId="4" fillId="0" borderId="14" xfId="0" applyFont="1" applyBorder="1" applyAlignment="1">
      <alignment horizontal="center"/>
    </xf>
    <xf numFmtId="0" fontId="4" fillId="0" borderId="16"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0" xfId="0" applyFont="1" applyAlignment="1">
      <alignment horizontal="left" vertical="top" wrapText="1"/>
    </xf>
    <xf numFmtId="0" fontId="4" fillId="0" borderId="11" xfId="0" applyFont="1" applyBorder="1" applyAlignment="1">
      <alignment horizontal="center"/>
    </xf>
    <xf numFmtId="0" fontId="4" fillId="0" borderId="12" xfId="0" applyFont="1" applyBorder="1" applyAlignment="1">
      <alignment horizontal="center"/>
    </xf>
  </cellXfs>
  <cellStyles count="4">
    <cellStyle name="İyi" xfId="1" builtinId="26"/>
    <cellStyle name="Normal" xfId="0" builtinId="0"/>
    <cellStyle name="Normal 2" xfId="2"/>
    <cellStyle name="Normal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208721</xdr:colOff>
      <xdr:row>0</xdr:row>
      <xdr:rowOff>98771</xdr:rowOff>
    </xdr:from>
    <xdr:to>
      <xdr:col>1</xdr:col>
      <xdr:colOff>624924</xdr:colOff>
      <xdr:row>0</xdr:row>
      <xdr:rowOff>1002123</xdr:rowOff>
    </xdr:to>
    <xdr:pic>
      <xdr:nvPicPr>
        <xdr:cNvPr id="2" name="Resim 1" descr="Dosya:Marmara Üniversitesi logo.png - Vikipedi"/>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721" y="98771"/>
          <a:ext cx="846899" cy="903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265044</xdr:colOff>
      <xdr:row>11</xdr:row>
      <xdr:rowOff>149086</xdr:rowOff>
    </xdr:from>
    <xdr:ext cx="5712854" cy="919369"/>
    <xdr:sp macro="" textlink="">
      <xdr:nvSpPr>
        <xdr:cNvPr id="3" name="Dikdörtgen 2"/>
        <xdr:cNvSpPr/>
      </xdr:nvSpPr>
      <xdr:spPr>
        <a:xfrm rot="19593315">
          <a:off x="3660914" y="3818282"/>
          <a:ext cx="5712854" cy="919369"/>
        </a:xfrm>
        <a:prstGeom prst="rect">
          <a:avLst/>
        </a:prstGeom>
        <a:noFill/>
      </xdr:spPr>
      <xdr:txBody>
        <a:bodyPr wrap="square" lIns="91440" tIns="45720" rIns="91440" bIns="45720">
          <a:noAutofit/>
        </a:bodyPr>
        <a:lstStyle/>
        <a:p>
          <a:pPr algn="ctr"/>
          <a:r>
            <a:rPr lang="tr-TR" sz="5400" b="0" cap="none" spc="0">
              <a:ln w="0"/>
              <a:solidFill>
                <a:schemeClr val="accent1"/>
              </a:solidFill>
              <a:effectLst>
                <a:outerShdw blurRad="38100" dist="25400" dir="5400000" algn="ctr" rotWithShape="0">
                  <a:srgbClr val="6E747A">
                    <a:alpha val="43000"/>
                  </a:srgbClr>
                </a:outerShdw>
              </a:effectLst>
            </a:rPr>
            <a:t>ÖRNEKTİR</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77114</xdr:rowOff>
    </xdr:from>
    <xdr:to>
      <xdr:col>1</xdr:col>
      <xdr:colOff>457201</xdr:colOff>
      <xdr:row>0</xdr:row>
      <xdr:rowOff>896456</xdr:rowOff>
    </xdr:to>
    <xdr:pic>
      <xdr:nvPicPr>
        <xdr:cNvPr id="2" name="Resim 1" descr="Dosya:Marmara Üniversitesi logo.png - Vikiped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7114"/>
          <a:ext cx="809626" cy="819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172716</xdr:colOff>
      <xdr:row>2</xdr:row>
      <xdr:rowOff>179601</xdr:rowOff>
    </xdr:from>
    <xdr:ext cx="8000326" cy="2933480"/>
    <xdr:sp macro="" textlink="">
      <xdr:nvSpPr>
        <xdr:cNvPr id="3" name="Dikdörtgen 2"/>
        <xdr:cNvSpPr/>
      </xdr:nvSpPr>
      <xdr:spPr>
        <a:xfrm rot="8866136" flipV="1">
          <a:off x="2163441" y="1636926"/>
          <a:ext cx="8000326" cy="2933480"/>
        </a:xfrm>
        <a:prstGeom prst="rect">
          <a:avLst/>
        </a:prstGeom>
        <a:noFill/>
      </xdr:spPr>
      <xdr:txBody>
        <a:bodyPr wrap="square" lIns="91440" tIns="45720" rIns="91440" bIns="45720">
          <a:noAutofit/>
        </a:bodyPr>
        <a:lstStyle/>
        <a:p>
          <a:pPr algn="ctr"/>
          <a:r>
            <a:rPr lang="tr-TR" sz="5400" b="0" cap="none" spc="0">
              <a:ln w="0"/>
              <a:solidFill>
                <a:schemeClr val="accent1"/>
              </a:solidFill>
              <a:effectLst>
                <a:outerShdw blurRad="38100" dist="25400" dir="5400000" algn="ctr" rotWithShape="0">
                  <a:srgbClr val="6E747A">
                    <a:alpha val="43000"/>
                  </a:srgbClr>
                </a:outerShdw>
              </a:effectLst>
            </a:rPr>
            <a:t>ÖRNEKTİR</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85723</xdr:colOff>
      <xdr:row>0</xdr:row>
      <xdr:rowOff>90497</xdr:rowOff>
    </xdr:from>
    <xdr:to>
      <xdr:col>1</xdr:col>
      <xdr:colOff>1000125</xdr:colOff>
      <xdr:row>3</xdr:row>
      <xdr:rowOff>136599</xdr:rowOff>
    </xdr:to>
    <xdr:pic>
      <xdr:nvPicPr>
        <xdr:cNvPr id="2" name="Resim 1" descr="Dosya:Marmara Üniversitesi logo.png - Vikipedi"/>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6" y="90497"/>
          <a:ext cx="914402" cy="903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752475</xdr:colOff>
      <xdr:row>19</xdr:row>
      <xdr:rowOff>104776</xdr:rowOff>
    </xdr:from>
    <xdr:ext cx="9493657" cy="937629"/>
    <xdr:sp macro="" textlink="">
      <xdr:nvSpPr>
        <xdr:cNvPr id="4" name="Dikdörtgen 3"/>
        <xdr:cNvSpPr/>
      </xdr:nvSpPr>
      <xdr:spPr>
        <a:xfrm rot="19984841">
          <a:off x="1057275" y="5381626"/>
          <a:ext cx="9493657" cy="937629"/>
        </a:xfrm>
        <a:prstGeom prst="rect">
          <a:avLst/>
        </a:prstGeom>
        <a:noFill/>
      </xdr:spPr>
      <xdr:txBody>
        <a:bodyPr wrap="square" lIns="91440" tIns="45720" rIns="91440" bIns="45720">
          <a:spAutoFit/>
        </a:bodyPr>
        <a:lstStyle/>
        <a:p>
          <a:pPr algn="ctr"/>
          <a:r>
            <a:rPr lang="tr-TR" sz="5400" b="0" cap="none" spc="0">
              <a:ln w="0"/>
              <a:solidFill>
                <a:schemeClr val="accent1"/>
              </a:solidFill>
              <a:effectLst>
                <a:outerShdw blurRad="38100" dist="25400" dir="5400000" algn="ctr" rotWithShape="0">
                  <a:srgbClr val="6E747A">
                    <a:alpha val="43000"/>
                  </a:srgbClr>
                </a:outerShdw>
              </a:effectLst>
            </a:rPr>
            <a:t>ÖRNEKTİR</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15" zoomScaleNormal="115" workbookViewId="0">
      <selection activeCell="D10" sqref="D10"/>
    </sheetView>
  </sheetViews>
  <sheetFormatPr defaultColWidth="9" defaultRowHeight="12.75" x14ac:dyDescent="0.25"/>
  <cols>
    <col min="1" max="1" width="6.42578125" style="49" customWidth="1"/>
    <col min="2" max="2" width="12.5703125" style="49" customWidth="1"/>
    <col min="3" max="3" width="13.42578125" style="49" customWidth="1"/>
    <col min="4" max="4" width="8.7109375" style="49" customWidth="1"/>
    <col min="5" max="5" width="9.85546875" style="49" customWidth="1"/>
    <col min="6" max="6" width="6.42578125" style="49" customWidth="1"/>
    <col min="7" max="7" width="10.7109375" style="49" customWidth="1"/>
    <col min="8" max="8" width="14.140625" style="49" customWidth="1"/>
    <col min="9" max="9" width="15" style="49" customWidth="1"/>
    <col min="10" max="10" width="50" style="49" customWidth="1"/>
    <col min="11" max="11" width="11.85546875" style="49" customWidth="1"/>
    <col min="12" max="12" width="18.5703125" style="49" customWidth="1"/>
    <col min="13" max="16384" width="9" style="49"/>
  </cols>
  <sheetData>
    <row r="1" spans="1:12" ht="88.15" customHeight="1" x14ac:dyDescent="0.25">
      <c r="A1" s="130" t="s">
        <v>102</v>
      </c>
      <c r="B1" s="131"/>
      <c r="C1" s="132"/>
      <c r="D1" s="132"/>
      <c r="E1" s="132"/>
      <c r="F1" s="132"/>
      <c r="G1" s="132"/>
      <c r="H1" s="132"/>
      <c r="I1" s="132"/>
      <c r="J1" s="132"/>
      <c r="K1" s="132"/>
      <c r="L1" s="133"/>
    </row>
    <row r="2" spans="1:12" ht="12" customHeight="1" x14ac:dyDescent="0.2">
      <c r="A2" s="110" t="s">
        <v>54</v>
      </c>
      <c r="B2" s="134"/>
      <c r="C2" s="135"/>
      <c r="D2" s="141">
        <v>43844</v>
      </c>
      <c r="E2" s="142"/>
      <c r="F2" s="50"/>
      <c r="G2" s="50"/>
      <c r="H2" s="51"/>
      <c r="I2" s="52" t="s">
        <v>55</v>
      </c>
      <c r="J2" s="110" t="s">
        <v>99</v>
      </c>
      <c r="K2" s="134"/>
      <c r="L2" s="51"/>
    </row>
    <row r="3" spans="1:12" ht="12.95" customHeight="1" x14ac:dyDescent="0.2">
      <c r="A3" s="136" t="s">
        <v>56</v>
      </c>
      <c r="B3" s="137"/>
      <c r="C3" s="138"/>
      <c r="D3" s="100">
        <v>33999</v>
      </c>
      <c r="E3" s="101"/>
      <c r="F3" s="53"/>
      <c r="G3" s="53"/>
      <c r="H3" s="54"/>
      <c r="I3" s="55" t="s">
        <v>57</v>
      </c>
      <c r="J3" s="87" t="s">
        <v>100</v>
      </c>
      <c r="K3" s="53"/>
      <c r="L3" s="54"/>
    </row>
    <row r="4" spans="1:12" ht="12" customHeight="1" x14ac:dyDescent="0.2">
      <c r="A4" s="56" t="s">
        <v>58</v>
      </c>
      <c r="B4" s="57"/>
      <c r="C4" s="54"/>
      <c r="D4" s="136" t="s">
        <v>97</v>
      </c>
      <c r="E4" s="137"/>
      <c r="F4" s="137"/>
      <c r="G4" s="137"/>
      <c r="H4" s="54"/>
      <c r="I4" s="55" t="s">
        <v>59</v>
      </c>
      <c r="J4" s="58">
        <v>4</v>
      </c>
      <c r="K4" s="53"/>
      <c r="L4" s="54"/>
    </row>
    <row r="5" spans="1:12" ht="15" customHeight="1" x14ac:dyDescent="0.2">
      <c r="A5" s="59" t="s">
        <v>60</v>
      </c>
      <c r="B5" s="60"/>
      <c r="C5" s="61"/>
      <c r="D5" s="139" t="s">
        <v>98</v>
      </c>
      <c r="E5" s="140"/>
      <c r="F5" s="140"/>
      <c r="G5" s="140"/>
      <c r="H5" s="61"/>
      <c r="I5" s="62" t="s">
        <v>61</v>
      </c>
      <c r="J5" s="63">
        <v>1</v>
      </c>
      <c r="K5" s="64"/>
      <c r="L5" s="61"/>
    </row>
    <row r="6" spans="1:12" ht="23.25" customHeight="1" x14ac:dyDescent="0.25">
      <c r="A6" s="144" t="s">
        <v>62</v>
      </c>
      <c r="B6" s="145"/>
      <c r="C6" s="146"/>
      <c r="D6" s="147" t="s">
        <v>86</v>
      </c>
      <c r="E6" s="148"/>
      <c r="F6" s="148"/>
      <c r="G6" s="148"/>
      <c r="H6" s="148"/>
      <c r="I6" s="148"/>
      <c r="J6" s="148"/>
      <c r="K6" s="148"/>
      <c r="L6" s="149"/>
    </row>
    <row r="7" spans="1:12" ht="17.100000000000001" customHeight="1" x14ac:dyDescent="0.25">
      <c r="A7" s="150" t="s">
        <v>63</v>
      </c>
      <c r="B7" s="97" t="s">
        <v>64</v>
      </c>
      <c r="C7" s="97" t="s">
        <v>47</v>
      </c>
      <c r="D7" s="119" t="s">
        <v>65</v>
      </c>
      <c r="E7" s="120"/>
      <c r="F7" s="120"/>
      <c r="G7" s="121"/>
      <c r="H7" s="153" t="s">
        <v>66</v>
      </c>
      <c r="I7" s="102" t="s">
        <v>88</v>
      </c>
      <c r="J7" s="102" t="s">
        <v>67</v>
      </c>
      <c r="K7" s="122" t="s">
        <v>68</v>
      </c>
      <c r="L7" s="123"/>
    </row>
    <row r="8" spans="1:12" ht="24" customHeight="1" x14ac:dyDescent="0.25">
      <c r="A8" s="151"/>
      <c r="B8" s="98"/>
      <c r="C8" s="98"/>
      <c r="D8" s="128" t="s">
        <v>82</v>
      </c>
      <c r="E8" s="129"/>
      <c r="F8" s="128" t="s">
        <v>83</v>
      </c>
      <c r="G8" s="143"/>
      <c r="H8" s="154"/>
      <c r="I8" s="103"/>
      <c r="J8" s="105"/>
      <c r="K8" s="124"/>
      <c r="L8" s="125"/>
    </row>
    <row r="9" spans="1:12" ht="26.1" customHeight="1" x14ac:dyDescent="0.25">
      <c r="A9" s="152"/>
      <c r="B9" s="99"/>
      <c r="C9" s="99"/>
      <c r="D9" s="65" t="s">
        <v>69</v>
      </c>
      <c r="E9" s="66" t="s">
        <v>84</v>
      </c>
      <c r="F9" s="67" t="s">
        <v>70</v>
      </c>
      <c r="G9" s="66" t="s">
        <v>85</v>
      </c>
      <c r="H9" s="155"/>
      <c r="I9" s="104"/>
      <c r="J9" s="106"/>
      <c r="K9" s="126"/>
      <c r="L9" s="127"/>
    </row>
    <row r="10" spans="1:12" ht="30" customHeight="1" x14ac:dyDescent="0.25">
      <c r="A10" s="68">
        <v>1</v>
      </c>
      <c r="B10" s="69" t="s">
        <v>78</v>
      </c>
      <c r="C10" s="70" t="s">
        <v>91</v>
      </c>
      <c r="D10" s="71">
        <v>90.814058500000002</v>
      </c>
      <c r="E10" s="72">
        <f>D10*0.6</f>
        <v>54.488435099999997</v>
      </c>
      <c r="F10" s="73">
        <v>70</v>
      </c>
      <c r="G10" s="74">
        <f>F10*0.4</f>
        <v>28</v>
      </c>
      <c r="H10" s="75">
        <f>E10+G10</f>
        <v>82.488435100000004</v>
      </c>
      <c r="I10" s="76" t="s">
        <v>48</v>
      </c>
      <c r="J10" s="76" t="str">
        <f>IF(I10="UYGUN","GİRİŞ SINAVINA GİRMEYE HAK KAZANDI", "GİRİŞ SINAVINA  GİRMEYE HAK KAZANAMADI")</f>
        <v>GİRİŞ SINAVINA GİRMEYE HAK KAZANDI</v>
      </c>
      <c r="K10" s="110" t="s">
        <v>87</v>
      </c>
      <c r="L10" s="111"/>
    </row>
    <row r="11" spans="1:12" ht="30" customHeight="1" x14ac:dyDescent="0.25">
      <c r="A11" s="68">
        <v>2</v>
      </c>
      <c r="B11" s="69" t="s">
        <v>79</v>
      </c>
      <c r="C11" s="70" t="s">
        <v>90</v>
      </c>
      <c r="D11" s="71">
        <v>85.126999999999995</v>
      </c>
      <c r="E11" s="72">
        <f t="shared" ref="E11:E14" si="0">D11*0.6</f>
        <v>51.076199999999993</v>
      </c>
      <c r="F11" s="73">
        <v>75</v>
      </c>
      <c r="G11" s="74">
        <f t="shared" ref="G11:G14" si="1">F11*0.4</f>
        <v>30</v>
      </c>
      <c r="H11" s="75">
        <f t="shared" ref="H11:H14" si="2">E11+G11</f>
        <v>81.0762</v>
      </c>
      <c r="I11" s="76" t="s">
        <v>48</v>
      </c>
      <c r="J11" s="76" t="str">
        <f t="shared" ref="J11" si="3">IF(I11="UYGUN","GİRİŞ SINAVINA GİRMEYE HAK KAZANDI", "GİRİŞ SINAVINA  GİRMEYE HAK KAZANAMADI")</f>
        <v>GİRİŞ SINAVINA GİRMEYE HAK KAZANDI</v>
      </c>
      <c r="K11" s="112"/>
      <c r="L11" s="113"/>
    </row>
    <row r="12" spans="1:12" ht="30" customHeight="1" x14ac:dyDescent="0.25">
      <c r="A12" s="68">
        <v>3</v>
      </c>
      <c r="B12" s="69" t="s">
        <v>81</v>
      </c>
      <c r="C12" s="70" t="s">
        <v>89</v>
      </c>
      <c r="D12" s="71">
        <v>75.212000000000003</v>
      </c>
      <c r="E12" s="72">
        <f t="shared" si="0"/>
        <v>45.127200000000002</v>
      </c>
      <c r="F12" s="73">
        <v>85</v>
      </c>
      <c r="G12" s="74">
        <f t="shared" si="1"/>
        <v>34</v>
      </c>
      <c r="H12" s="75">
        <f t="shared" si="2"/>
        <v>79.127200000000002</v>
      </c>
      <c r="I12" s="76" t="s">
        <v>48</v>
      </c>
      <c r="J12" s="76" t="str">
        <f t="shared" ref="J12" si="4">IF(I12="UYGUN","GİRİŞ SINAVINA GİRMEYE HAK KAZANDI", "GİRİŞ SINAVINA  GİRMEYE HAK KAZANAMADI")</f>
        <v>GİRİŞ SINAVINA GİRMEYE HAK KAZANDI</v>
      </c>
      <c r="K12" s="112"/>
      <c r="L12" s="113"/>
    </row>
    <row r="13" spans="1:12" ht="30" customHeight="1" x14ac:dyDescent="0.25">
      <c r="A13" s="68">
        <v>4</v>
      </c>
      <c r="B13" s="69" t="s">
        <v>101</v>
      </c>
      <c r="C13" s="70" t="s">
        <v>92</v>
      </c>
      <c r="D13" s="71">
        <v>76.332999999999998</v>
      </c>
      <c r="E13" s="72">
        <f t="shared" si="0"/>
        <v>45.799799999999998</v>
      </c>
      <c r="F13" s="73">
        <v>73.25</v>
      </c>
      <c r="G13" s="74">
        <f t="shared" si="1"/>
        <v>29.3</v>
      </c>
      <c r="H13" s="75">
        <f t="shared" ref="H13" si="5">E13+G13</f>
        <v>75.099800000000002</v>
      </c>
      <c r="I13" s="76" t="s">
        <v>48</v>
      </c>
      <c r="J13" s="76" t="str">
        <f t="shared" ref="J13" si="6">IF(I13="UYGUN","GİRİŞ SINAVINA GİRMEYE HAK KAZANDI", "GİRİŞ SINAVINA  GİRMEYE HAK KAZANAMADI")</f>
        <v>GİRİŞ SINAVINA GİRMEYE HAK KAZANDI</v>
      </c>
      <c r="K13" s="112"/>
      <c r="L13" s="113"/>
    </row>
    <row r="14" spans="1:12" ht="30" customHeight="1" x14ac:dyDescent="0.25">
      <c r="A14" s="68">
        <v>5</v>
      </c>
      <c r="B14" s="69" t="s">
        <v>80</v>
      </c>
      <c r="C14" s="70" t="s">
        <v>93</v>
      </c>
      <c r="D14" s="71">
        <v>90.781999999999996</v>
      </c>
      <c r="E14" s="72">
        <f t="shared" si="0"/>
        <v>54.469199999999994</v>
      </c>
      <c r="F14" s="73">
        <v>55</v>
      </c>
      <c r="G14" s="74">
        <f t="shared" si="1"/>
        <v>22</v>
      </c>
      <c r="H14" s="75">
        <f t="shared" si="2"/>
        <v>76.469200000000001</v>
      </c>
      <c r="I14" s="76" t="s">
        <v>49</v>
      </c>
      <c r="J14" s="76" t="str">
        <f>IF(I14="UYGUN","GİRİŞ SINAVINA GİRMEYE HAK KAZANDI", "GİRİŞ SINAVINA  GİRMEYE HAK KAZANAMADI")</f>
        <v>GİRİŞ SINAVINA  GİRMEYE HAK KAZANAMADI</v>
      </c>
      <c r="K14" s="112"/>
      <c r="L14" s="113"/>
    </row>
    <row r="15" spans="1:12" ht="30" customHeight="1" x14ac:dyDescent="0.25">
      <c r="A15" s="68">
        <v>6</v>
      </c>
      <c r="B15" s="69"/>
      <c r="C15" s="70"/>
      <c r="D15" s="71"/>
      <c r="E15" s="72"/>
      <c r="F15" s="73"/>
      <c r="G15" s="74"/>
      <c r="H15" s="68"/>
      <c r="I15" s="77"/>
      <c r="J15" s="76"/>
      <c r="K15" s="112"/>
      <c r="L15" s="113"/>
    </row>
    <row r="16" spans="1:12" ht="30" customHeight="1" x14ac:dyDescent="0.25">
      <c r="A16" s="68">
        <v>7</v>
      </c>
      <c r="B16" s="69"/>
      <c r="C16" s="70"/>
      <c r="D16" s="71"/>
      <c r="E16" s="72"/>
      <c r="F16" s="73"/>
      <c r="G16" s="74"/>
      <c r="H16" s="68"/>
      <c r="I16" s="77"/>
      <c r="J16" s="76"/>
      <c r="K16" s="112"/>
      <c r="L16" s="113"/>
    </row>
    <row r="17" spans="1:12" ht="30" customHeight="1" x14ac:dyDescent="0.25">
      <c r="A17" s="68">
        <v>8</v>
      </c>
      <c r="B17" s="69"/>
      <c r="C17" s="70"/>
      <c r="D17" s="71"/>
      <c r="E17" s="72"/>
      <c r="F17" s="73"/>
      <c r="G17" s="74"/>
      <c r="H17" s="68"/>
      <c r="I17" s="77"/>
      <c r="J17" s="76"/>
      <c r="K17" s="112"/>
      <c r="L17" s="113"/>
    </row>
    <row r="18" spans="1:12" ht="29.1" customHeight="1" x14ac:dyDescent="0.25">
      <c r="A18" s="68">
        <v>9</v>
      </c>
      <c r="B18" s="69"/>
      <c r="C18" s="70"/>
      <c r="D18" s="71"/>
      <c r="E18" s="72"/>
      <c r="F18" s="73"/>
      <c r="G18" s="74"/>
      <c r="H18" s="68"/>
      <c r="I18" s="77"/>
      <c r="J18" s="76"/>
      <c r="K18" s="112"/>
      <c r="L18" s="113"/>
    </row>
    <row r="19" spans="1:12" ht="30" customHeight="1" x14ac:dyDescent="0.25">
      <c r="A19" s="68">
        <v>10</v>
      </c>
      <c r="B19" s="69"/>
      <c r="C19" s="70"/>
      <c r="D19" s="71"/>
      <c r="E19" s="72"/>
      <c r="F19" s="73"/>
      <c r="G19" s="74"/>
      <c r="H19" s="68"/>
      <c r="I19" s="77"/>
      <c r="J19" s="76"/>
      <c r="K19" s="112"/>
      <c r="L19" s="113"/>
    </row>
    <row r="20" spans="1:12" ht="20.100000000000001" customHeight="1" x14ac:dyDescent="0.25">
      <c r="A20" s="114" t="s">
        <v>71</v>
      </c>
      <c r="B20" s="115"/>
      <c r="C20" s="115"/>
      <c r="D20" s="115"/>
      <c r="E20" s="115"/>
      <c r="F20" s="115"/>
      <c r="G20" s="115"/>
      <c r="H20" s="115"/>
      <c r="I20" s="115"/>
      <c r="J20" s="115"/>
      <c r="K20" s="115"/>
      <c r="L20" s="116"/>
    </row>
    <row r="21" spans="1:12" ht="27" customHeight="1" x14ac:dyDescent="0.25">
      <c r="A21" s="79" t="s">
        <v>72</v>
      </c>
      <c r="B21" s="80"/>
      <c r="C21" s="117" t="s">
        <v>73</v>
      </c>
      <c r="D21" s="118"/>
      <c r="E21" s="119" t="s">
        <v>74</v>
      </c>
      <c r="F21" s="120"/>
      <c r="G21" s="121"/>
      <c r="H21" s="119" t="s">
        <v>75</v>
      </c>
      <c r="I21" s="120"/>
      <c r="J21" s="121"/>
      <c r="K21" s="81" t="s">
        <v>76</v>
      </c>
      <c r="L21" s="82" t="s">
        <v>77</v>
      </c>
    </row>
    <row r="22" spans="1:12" ht="18" customHeight="1" x14ac:dyDescent="0.25">
      <c r="A22" s="83">
        <v>1</v>
      </c>
      <c r="B22" s="84"/>
      <c r="C22" s="107"/>
      <c r="D22" s="108"/>
      <c r="E22" s="107"/>
      <c r="F22" s="109"/>
      <c r="G22" s="108"/>
      <c r="H22" s="107"/>
      <c r="I22" s="109"/>
      <c r="J22" s="108"/>
      <c r="K22" s="85" t="s">
        <v>45</v>
      </c>
      <c r="L22" s="78"/>
    </row>
    <row r="23" spans="1:12" ht="18.95" customHeight="1" x14ac:dyDescent="0.25">
      <c r="A23" s="83">
        <v>2</v>
      </c>
      <c r="B23" s="84"/>
      <c r="C23" s="107"/>
      <c r="D23" s="108"/>
      <c r="E23" s="107"/>
      <c r="F23" s="109"/>
      <c r="G23" s="108"/>
      <c r="H23" s="107"/>
      <c r="I23" s="109"/>
      <c r="J23" s="108"/>
      <c r="K23" s="85" t="s">
        <v>45</v>
      </c>
      <c r="L23" s="78"/>
    </row>
    <row r="24" spans="1:12" ht="18.75" customHeight="1" x14ac:dyDescent="0.25">
      <c r="A24" s="83">
        <v>3</v>
      </c>
      <c r="B24" s="84"/>
      <c r="C24" s="107"/>
      <c r="D24" s="108"/>
      <c r="E24" s="107"/>
      <c r="F24" s="109"/>
      <c r="G24" s="108"/>
      <c r="H24" s="107"/>
      <c r="I24" s="109"/>
      <c r="J24" s="108"/>
      <c r="K24" s="85" t="s">
        <v>45</v>
      </c>
      <c r="L24" s="78"/>
    </row>
  </sheetData>
  <mergeCells count="34">
    <mergeCell ref="K7:L9"/>
    <mergeCell ref="D8:E8"/>
    <mergeCell ref="A1:L1"/>
    <mergeCell ref="A2:C2"/>
    <mergeCell ref="J2:K2"/>
    <mergeCell ref="A3:C3"/>
    <mergeCell ref="D4:G4"/>
    <mergeCell ref="D5:G5"/>
    <mergeCell ref="D2:E2"/>
    <mergeCell ref="F8:G8"/>
    <mergeCell ref="A6:C6"/>
    <mergeCell ref="D6:L6"/>
    <mergeCell ref="A7:A9"/>
    <mergeCell ref="C7:C9"/>
    <mergeCell ref="D7:G7"/>
    <mergeCell ref="H7:H9"/>
    <mergeCell ref="K10:L19"/>
    <mergeCell ref="A20:L20"/>
    <mergeCell ref="C21:D21"/>
    <mergeCell ref="E21:G21"/>
    <mergeCell ref="H21:J21"/>
    <mergeCell ref="B7:B9"/>
    <mergeCell ref="D3:E3"/>
    <mergeCell ref="I7:I9"/>
    <mergeCell ref="J7:J9"/>
    <mergeCell ref="C24:D24"/>
    <mergeCell ref="E24:G24"/>
    <mergeCell ref="H24:J24"/>
    <mergeCell ref="C22:D22"/>
    <mergeCell ref="E22:G22"/>
    <mergeCell ref="H22:J22"/>
    <mergeCell ref="C23:D23"/>
    <mergeCell ref="E23:G23"/>
    <mergeCell ref="H23:J23"/>
  </mergeCells>
  <pageMargins left="0.70866141732283472" right="0.70866141732283472" top="0.74803149606299213" bottom="0.74803149606299213"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opLeftCell="A4" workbookViewId="0">
      <selection activeCell="O12" sqref="O12"/>
    </sheetView>
  </sheetViews>
  <sheetFormatPr defaultRowHeight="15" x14ac:dyDescent="0.25"/>
  <cols>
    <col min="1" max="1" width="6.42578125" customWidth="1"/>
    <col min="2" max="2" width="23.42578125" customWidth="1"/>
    <col min="3" max="3" width="15.7109375" customWidth="1"/>
    <col min="4" max="4" width="11.42578125" customWidth="1"/>
    <col min="5" max="5" width="12" style="2" customWidth="1"/>
    <col min="6" max="6" width="15.42578125" style="3" customWidth="1"/>
    <col min="7" max="7" width="14.28515625" style="2" customWidth="1"/>
    <col min="8" max="8" width="9.140625" style="3"/>
    <col min="9" max="9" width="9.140625" style="2"/>
    <col min="10" max="10" width="9.140625" style="3"/>
    <col min="11" max="11" width="12.140625" style="2" customWidth="1"/>
    <col min="12" max="12" width="14.28515625" customWidth="1"/>
  </cols>
  <sheetData>
    <row r="1" spans="1:12" ht="77.25" customHeight="1" x14ac:dyDescent="0.25">
      <c r="A1" s="180" t="s">
        <v>13</v>
      </c>
      <c r="B1" s="181"/>
      <c r="C1" s="181"/>
      <c r="D1" s="181"/>
      <c r="E1" s="181"/>
      <c r="F1" s="181"/>
      <c r="G1" s="181"/>
      <c r="H1" s="181"/>
      <c r="I1" s="181"/>
      <c r="J1" s="181"/>
      <c r="K1" s="181"/>
      <c r="L1" s="182"/>
    </row>
    <row r="2" spans="1:12" ht="37.5" customHeight="1" x14ac:dyDescent="0.25">
      <c r="A2" s="183" t="str">
        <f>CONCATENATE(C3," ",C4," BÖLÜMÜ ",C5," ANABİLİM DALI ",C6,"NİHAİ DEĞERLENDİRME FORMU")</f>
        <v>İŞLETME FAKÜLTESİ İŞLETME BÖLÜMÜ YÖNETİM ORGANİZASYON ANABİLİM DALI ARAŞTIRMA GÖREVLİSİ NİHAİ DEĞERLENDİRME FORMU</v>
      </c>
      <c r="B2" s="184"/>
      <c r="C2" s="184"/>
      <c r="D2" s="184"/>
      <c r="E2" s="184"/>
      <c r="F2" s="184"/>
      <c r="G2" s="184"/>
      <c r="H2" s="184"/>
      <c r="I2" s="184"/>
      <c r="J2" s="184"/>
      <c r="K2" s="184"/>
      <c r="L2" s="185"/>
    </row>
    <row r="3" spans="1:12" x14ac:dyDescent="0.25">
      <c r="A3" s="165" t="s">
        <v>6</v>
      </c>
      <c r="B3" s="166"/>
      <c r="C3" s="166" t="str">
        <f>'Ön Değerlendirme Formu'!D4</f>
        <v>İŞLETME FAKÜLTESİ</v>
      </c>
      <c r="D3" s="166"/>
      <c r="E3" s="166"/>
      <c r="F3" s="29"/>
      <c r="G3" s="29"/>
      <c r="H3" s="29"/>
      <c r="I3" s="29"/>
      <c r="J3" s="29"/>
      <c r="K3" s="29"/>
      <c r="L3" s="30"/>
    </row>
    <row r="4" spans="1:12" x14ac:dyDescent="0.25">
      <c r="A4" s="165" t="s">
        <v>7</v>
      </c>
      <c r="B4" s="166"/>
      <c r="C4" s="166" t="str">
        <f>'Ön Değerlendirme Formu'!D5</f>
        <v>İŞLETME</v>
      </c>
      <c r="D4" s="166"/>
      <c r="E4" s="166"/>
      <c r="F4" s="29"/>
      <c r="G4" s="29"/>
      <c r="H4" s="29"/>
      <c r="I4" s="29"/>
      <c r="J4" s="29"/>
      <c r="K4" s="29"/>
      <c r="L4" s="30"/>
    </row>
    <row r="5" spans="1:12" x14ac:dyDescent="0.25">
      <c r="A5" s="165" t="s">
        <v>5</v>
      </c>
      <c r="B5" s="166"/>
      <c r="C5" s="166" t="str">
        <f>'Ön Değerlendirme Formu'!J2</f>
        <v>YÖNETİM ORGANİZASYON</v>
      </c>
      <c r="D5" s="166"/>
      <c r="E5" s="166"/>
      <c r="F5" s="166"/>
      <c r="G5" s="29"/>
      <c r="H5" s="29"/>
      <c r="I5" s="29"/>
      <c r="J5" s="29"/>
      <c r="K5" s="29"/>
      <c r="L5" s="30"/>
    </row>
    <row r="6" spans="1:12" x14ac:dyDescent="0.25">
      <c r="A6" s="165" t="s">
        <v>4</v>
      </c>
      <c r="B6" s="166"/>
      <c r="C6" s="166" t="str">
        <f>'Ön Değerlendirme Formu'!J3</f>
        <v xml:space="preserve">ARAŞTIRMA GÖREVLİSİ </v>
      </c>
      <c r="D6" s="166"/>
      <c r="E6" s="166"/>
      <c r="F6" s="166"/>
      <c r="G6" s="29"/>
      <c r="H6" s="29"/>
      <c r="I6" s="29"/>
      <c r="J6" s="29"/>
      <c r="K6" s="29"/>
      <c r="L6" s="30"/>
    </row>
    <row r="7" spans="1:12" x14ac:dyDescent="0.25">
      <c r="A7" s="165" t="s">
        <v>3</v>
      </c>
      <c r="B7" s="166"/>
      <c r="C7" s="173">
        <f>'Ön Değerlendirme Formu'!D3</f>
        <v>33999</v>
      </c>
      <c r="D7" s="166"/>
      <c r="E7" s="166"/>
      <c r="F7" s="166"/>
      <c r="G7" s="29"/>
      <c r="H7" s="29"/>
      <c r="I7" s="29"/>
      <c r="J7" s="29"/>
      <c r="K7" s="29"/>
      <c r="L7" s="30"/>
    </row>
    <row r="8" spans="1:12" x14ac:dyDescent="0.25">
      <c r="A8" s="165" t="s">
        <v>25</v>
      </c>
      <c r="B8" s="166"/>
      <c r="C8" s="173">
        <f>'Ön Değerlendirme Formu'!J4</f>
        <v>4</v>
      </c>
      <c r="D8" s="166"/>
      <c r="E8" s="166"/>
      <c r="F8" s="29"/>
      <c r="G8" s="29"/>
      <c r="H8" s="29"/>
      <c r="I8" s="29"/>
      <c r="J8" s="29"/>
      <c r="K8" s="29"/>
      <c r="L8" s="30"/>
    </row>
    <row r="9" spans="1:12" ht="17.25" customHeight="1" x14ac:dyDescent="0.25">
      <c r="A9" s="165" t="s">
        <v>2</v>
      </c>
      <c r="B9" s="166"/>
      <c r="C9" s="176">
        <f>'Ön Değerlendirme Formu'!J5</f>
        <v>1</v>
      </c>
      <c r="D9" s="177"/>
      <c r="E9" s="177"/>
      <c r="F9" s="31"/>
      <c r="G9" s="31"/>
      <c r="H9" s="31"/>
      <c r="I9" s="31"/>
      <c r="J9" s="31"/>
      <c r="K9" s="31"/>
      <c r="L9" s="32"/>
    </row>
    <row r="10" spans="1:12" s="5" customFormat="1" ht="42" customHeight="1" x14ac:dyDescent="0.25">
      <c r="A10" s="175" t="s">
        <v>0</v>
      </c>
      <c r="B10" s="174" t="s">
        <v>1</v>
      </c>
      <c r="C10" s="178" t="s">
        <v>26</v>
      </c>
      <c r="D10" s="174" t="s">
        <v>8</v>
      </c>
      <c r="E10" s="89" t="s">
        <v>9</v>
      </c>
      <c r="F10" s="188" t="s">
        <v>94</v>
      </c>
      <c r="G10" s="89" t="s">
        <v>37</v>
      </c>
      <c r="H10" s="186" t="s">
        <v>10</v>
      </c>
      <c r="I10" s="89" t="s">
        <v>11</v>
      </c>
      <c r="J10" s="186" t="s">
        <v>95</v>
      </c>
      <c r="K10" s="89" t="s">
        <v>96</v>
      </c>
      <c r="L10" s="92" t="s">
        <v>51</v>
      </c>
    </row>
    <row r="11" spans="1:12" s="5" customFormat="1" ht="18.75" customHeight="1" x14ac:dyDescent="0.25">
      <c r="A11" s="175"/>
      <c r="B11" s="174"/>
      <c r="C11" s="179"/>
      <c r="D11" s="174"/>
      <c r="E11" s="90">
        <v>0.3</v>
      </c>
      <c r="F11" s="189"/>
      <c r="G11" s="91">
        <v>0.3</v>
      </c>
      <c r="H11" s="187"/>
      <c r="I11" s="91">
        <v>0.1</v>
      </c>
      <c r="J11" s="187"/>
      <c r="K11" s="91">
        <v>0.3</v>
      </c>
      <c r="L11" s="93" t="s">
        <v>50</v>
      </c>
    </row>
    <row r="12" spans="1:12" x14ac:dyDescent="0.25">
      <c r="A12" s="22">
        <v>1</v>
      </c>
      <c r="B12" s="33" t="str">
        <f>'Ön Değerlendirme Formu'!B10</f>
        <v>A…….   B……….</v>
      </c>
      <c r="C12" s="34" t="str">
        <f>'Ön Değerlendirme Formu'!C10</f>
        <v>………..546</v>
      </c>
      <c r="D12" s="39">
        <f>'Ön Değerlendirme Formu'!D10</f>
        <v>90.814058500000002</v>
      </c>
      <c r="E12" s="88">
        <f>D12*0.3</f>
        <v>27.244217549999998</v>
      </c>
      <c r="F12" s="41">
        <v>70.25</v>
      </c>
      <c r="G12" s="41">
        <f>F12*0.3</f>
        <v>21.074999999999999</v>
      </c>
      <c r="H12" s="39">
        <f>'Ön Değerlendirme Formu'!F10</f>
        <v>70</v>
      </c>
      <c r="I12" s="39">
        <f>H12*0.1</f>
        <v>7</v>
      </c>
      <c r="J12" s="41">
        <v>87</v>
      </c>
      <c r="K12" s="41">
        <f>J12*0.3</f>
        <v>26.099999999999998</v>
      </c>
      <c r="L12" s="37">
        <f>E12+G12+I12+K12</f>
        <v>81.419217549999999</v>
      </c>
    </row>
    <row r="13" spans="1:12" x14ac:dyDescent="0.25">
      <c r="A13" s="22">
        <v>2</v>
      </c>
      <c r="B13" s="33" t="str">
        <f>'Ön Değerlendirme Formu'!B11</f>
        <v>E……..  G……….</v>
      </c>
      <c r="C13" s="34" t="str">
        <f>'Ön Değerlendirme Formu'!C11</f>
        <v>………..458</v>
      </c>
      <c r="D13" s="39">
        <f>'Ön Değerlendirme Formu'!D11</f>
        <v>85.126999999999995</v>
      </c>
      <c r="E13" s="39">
        <f t="shared" ref="E13:E14" si="0">D13*0.3</f>
        <v>25.538099999999996</v>
      </c>
      <c r="F13" s="41">
        <v>74.8</v>
      </c>
      <c r="G13" s="41">
        <f t="shared" ref="G13:G14" si="1">F13*0.3</f>
        <v>22.439999999999998</v>
      </c>
      <c r="H13" s="39">
        <f>'Ön Değerlendirme Formu'!F11</f>
        <v>75</v>
      </c>
      <c r="I13" s="39">
        <f t="shared" ref="I13:I14" si="2">H13*0.1</f>
        <v>7.5</v>
      </c>
      <c r="J13" s="41">
        <v>78</v>
      </c>
      <c r="K13" s="41">
        <f t="shared" ref="K13:K14" si="3">J13*0.3</f>
        <v>23.4</v>
      </c>
      <c r="L13" s="37">
        <f t="shared" ref="L13:L14" si="4">E13+G13+I13+K13</f>
        <v>78.878099999999989</v>
      </c>
    </row>
    <row r="14" spans="1:12" x14ac:dyDescent="0.25">
      <c r="A14" s="22">
        <v>3</v>
      </c>
      <c r="B14" s="33" t="str">
        <f>'Ön Değerlendirme Formu'!B12</f>
        <v>B……   F………..</v>
      </c>
      <c r="C14" s="86" t="str">
        <f>'Ön Değerlendirme Formu'!C12</f>
        <v>………..386</v>
      </c>
      <c r="D14" s="39">
        <f>'Ön Değerlendirme Formu'!D12</f>
        <v>75.212000000000003</v>
      </c>
      <c r="E14" s="39">
        <f t="shared" si="0"/>
        <v>22.563600000000001</v>
      </c>
      <c r="F14" s="41">
        <v>62.5</v>
      </c>
      <c r="G14" s="41">
        <f t="shared" si="1"/>
        <v>18.75</v>
      </c>
      <c r="H14" s="39">
        <f>'Ön Değerlendirme Formu'!F12</f>
        <v>85</v>
      </c>
      <c r="I14" s="39">
        <f t="shared" si="2"/>
        <v>8.5</v>
      </c>
      <c r="J14" s="41">
        <v>50</v>
      </c>
      <c r="K14" s="41">
        <f t="shared" si="3"/>
        <v>15</v>
      </c>
      <c r="L14" s="37">
        <f t="shared" si="4"/>
        <v>64.813600000000008</v>
      </c>
    </row>
    <row r="15" spans="1:12" x14ac:dyDescent="0.25">
      <c r="A15" s="22">
        <v>4</v>
      </c>
      <c r="B15" s="33" t="str">
        <f>'Ön Değerlendirme Formu'!B13</f>
        <v>B……   C………..</v>
      </c>
      <c r="C15" s="86" t="str">
        <f>'Ön Değerlendirme Formu'!C13</f>
        <v>………..886</v>
      </c>
      <c r="D15" s="39">
        <f>'Ön Değerlendirme Formu'!D13</f>
        <v>76.332999999999998</v>
      </c>
      <c r="E15" s="39">
        <f t="shared" ref="E15" si="5">D15*0.3</f>
        <v>22.899899999999999</v>
      </c>
      <c r="F15" s="41">
        <f>'Ön Değerlendirme Formu'!F13</f>
        <v>73.25</v>
      </c>
      <c r="G15" s="41">
        <f t="shared" ref="G15" si="6">F15*0.3</f>
        <v>21.974999999999998</v>
      </c>
      <c r="H15" s="39">
        <f>'Ön Değerlendirme Formu'!F13</f>
        <v>73.25</v>
      </c>
      <c r="I15" s="39">
        <f t="shared" ref="I15" si="7">H15*0.1</f>
        <v>7.3250000000000002</v>
      </c>
      <c r="J15" s="41">
        <v>75</v>
      </c>
      <c r="K15" s="41">
        <f t="shared" ref="K15" si="8">J15*0.3</f>
        <v>22.5</v>
      </c>
      <c r="L15" s="37">
        <f t="shared" ref="L15" si="9">E15+G15+I15+K15</f>
        <v>74.6999</v>
      </c>
    </row>
    <row r="16" spans="1:12" x14ac:dyDescent="0.25">
      <c r="A16" s="22">
        <v>5</v>
      </c>
      <c r="B16" s="33"/>
      <c r="C16" s="86"/>
      <c r="D16" s="39"/>
      <c r="E16" s="39"/>
      <c r="F16" s="41"/>
      <c r="G16" s="41"/>
      <c r="H16" s="39"/>
      <c r="I16" s="39"/>
      <c r="J16" s="41"/>
      <c r="K16" s="41"/>
      <c r="L16" s="37"/>
    </row>
    <row r="17" spans="1:12" x14ac:dyDescent="0.25">
      <c r="A17" s="22">
        <v>6</v>
      </c>
      <c r="B17" s="33"/>
      <c r="C17" s="34"/>
      <c r="D17" s="39"/>
      <c r="E17" s="39"/>
      <c r="F17" s="41"/>
      <c r="G17" s="41"/>
      <c r="H17" s="39"/>
      <c r="I17" s="39"/>
      <c r="J17" s="41"/>
      <c r="K17" s="41"/>
      <c r="L17" s="37"/>
    </row>
    <row r="18" spans="1:12" x14ac:dyDescent="0.25">
      <c r="A18" s="22">
        <v>7</v>
      </c>
      <c r="B18" s="33"/>
      <c r="C18" s="34"/>
      <c r="D18" s="39"/>
      <c r="E18" s="39"/>
      <c r="F18" s="41"/>
      <c r="G18" s="41"/>
      <c r="H18" s="39"/>
      <c r="I18" s="39"/>
      <c r="J18" s="41"/>
      <c r="K18" s="41"/>
      <c r="L18" s="37"/>
    </row>
    <row r="19" spans="1:12" x14ac:dyDescent="0.25">
      <c r="A19" s="22">
        <v>8</v>
      </c>
      <c r="B19" s="33"/>
      <c r="C19" s="34"/>
      <c r="D19" s="39"/>
      <c r="E19" s="39"/>
      <c r="F19" s="41"/>
      <c r="G19" s="41"/>
      <c r="H19" s="39"/>
      <c r="I19" s="39"/>
      <c r="J19" s="41"/>
      <c r="K19" s="41"/>
      <c r="L19" s="37"/>
    </row>
    <row r="20" spans="1:12" x14ac:dyDescent="0.25">
      <c r="A20" s="22">
        <v>9</v>
      </c>
      <c r="B20" s="33"/>
      <c r="C20" s="34"/>
      <c r="D20" s="39"/>
      <c r="E20" s="39"/>
      <c r="F20" s="41"/>
      <c r="G20" s="41"/>
      <c r="H20" s="39"/>
      <c r="I20" s="39"/>
      <c r="J20" s="41"/>
      <c r="K20" s="41"/>
      <c r="L20" s="37"/>
    </row>
    <row r="21" spans="1:12" ht="15.75" thickBot="1" x14ac:dyDescent="0.3">
      <c r="A21" s="23">
        <v>10</v>
      </c>
      <c r="B21" s="35"/>
      <c r="C21" s="36"/>
      <c r="D21" s="40"/>
      <c r="E21" s="40"/>
      <c r="F21" s="42"/>
      <c r="G21" s="42"/>
      <c r="H21" s="40"/>
      <c r="I21" s="40"/>
      <c r="J21" s="42"/>
      <c r="K21" s="42"/>
      <c r="L21" s="38"/>
    </row>
    <row r="22" spans="1:12" ht="15.75" thickBot="1" x14ac:dyDescent="0.3"/>
    <row r="23" spans="1:12" ht="18.75" customHeight="1" x14ac:dyDescent="0.25">
      <c r="A23" s="169" t="s">
        <v>38</v>
      </c>
      <c r="B23" s="170"/>
      <c r="C23" s="170"/>
      <c r="D23" s="170"/>
      <c r="E23" s="170"/>
      <c r="F23" s="170"/>
      <c r="G23" s="170"/>
      <c r="H23" s="170"/>
      <c r="I23" s="170"/>
      <c r="J23" s="170"/>
      <c r="K23" s="170"/>
      <c r="L23" s="171"/>
    </row>
    <row r="24" spans="1:12" ht="22.5" customHeight="1" x14ac:dyDescent="0.25">
      <c r="A24" s="24" t="s">
        <v>39</v>
      </c>
      <c r="B24" s="167" t="s">
        <v>40</v>
      </c>
      <c r="C24" s="167"/>
      <c r="D24" s="168" t="s">
        <v>41</v>
      </c>
      <c r="E24" s="168"/>
      <c r="F24" s="168" t="s">
        <v>42</v>
      </c>
      <c r="G24" s="168"/>
      <c r="H24" s="168"/>
      <c r="I24" s="168" t="s">
        <v>43</v>
      </c>
      <c r="J24" s="168"/>
      <c r="K24" s="168" t="s">
        <v>44</v>
      </c>
      <c r="L24" s="172"/>
    </row>
    <row r="25" spans="1:12" ht="24" customHeight="1" x14ac:dyDescent="0.25">
      <c r="A25" s="25">
        <v>1</v>
      </c>
      <c r="B25" s="164"/>
      <c r="C25" s="164"/>
      <c r="D25" s="164"/>
      <c r="E25" s="164"/>
      <c r="F25" s="164"/>
      <c r="G25" s="164"/>
      <c r="H25" s="164"/>
      <c r="I25" s="158" t="s">
        <v>45</v>
      </c>
      <c r="J25" s="158"/>
      <c r="K25" s="156"/>
      <c r="L25" s="157"/>
    </row>
    <row r="26" spans="1:12" ht="24" customHeight="1" x14ac:dyDescent="0.25">
      <c r="A26" s="25">
        <v>2</v>
      </c>
      <c r="B26" s="164"/>
      <c r="C26" s="164"/>
      <c r="D26" s="164"/>
      <c r="E26" s="164"/>
      <c r="F26" s="164"/>
      <c r="G26" s="164"/>
      <c r="H26" s="164"/>
      <c r="I26" s="159" t="s">
        <v>46</v>
      </c>
      <c r="J26" s="159"/>
      <c r="K26" s="156"/>
      <c r="L26" s="157"/>
    </row>
    <row r="27" spans="1:12" ht="24" customHeight="1" thickBot="1" x14ac:dyDescent="0.3">
      <c r="A27" s="26">
        <v>3</v>
      </c>
      <c r="B27" s="163"/>
      <c r="C27" s="163"/>
      <c r="D27" s="163"/>
      <c r="E27" s="163"/>
      <c r="F27" s="163"/>
      <c r="G27" s="163"/>
      <c r="H27" s="163"/>
      <c r="I27" s="160" t="s">
        <v>45</v>
      </c>
      <c r="J27" s="160"/>
      <c r="K27" s="161"/>
      <c r="L27" s="162"/>
    </row>
  </sheetData>
  <mergeCells count="44">
    <mergeCell ref="C4:E4"/>
    <mergeCell ref="C9:E9"/>
    <mergeCell ref="C10:C11"/>
    <mergeCell ref="A1:L1"/>
    <mergeCell ref="A2:L2"/>
    <mergeCell ref="A6:B6"/>
    <mergeCell ref="A7:B7"/>
    <mergeCell ref="A3:B3"/>
    <mergeCell ref="A8:B8"/>
    <mergeCell ref="C3:E3"/>
    <mergeCell ref="C8:E8"/>
    <mergeCell ref="A4:B4"/>
    <mergeCell ref="J10:J11"/>
    <mergeCell ref="A9:B9"/>
    <mergeCell ref="F10:F11"/>
    <mergeCell ref="H10:H11"/>
    <mergeCell ref="A5:B5"/>
    <mergeCell ref="B24:C24"/>
    <mergeCell ref="D24:E24"/>
    <mergeCell ref="F24:H24"/>
    <mergeCell ref="A23:L23"/>
    <mergeCell ref="K24:L24"/>
    <mergeCell ref="I24:J24"/>
    <mergeCell ref="C5:F5"/>
    <mergeCell ref="C6:F6"/>
    <mergeCell ref="C7:F7"/>
    <mergeCell ref="B10:B11"/>
    <mergeCell ref="D10:D11"/>
    <mergeCell ref="A10:A11"/>
    <mergeCell ref="B27:C27"/>
    <mergeCell ref="D27:E27"/>
    <mergeCell ref="F27:H27"/>
    <mergeCell ref="B25:C25"/>
    <mergeCell ref="D25:E25"/>
    <mergeCell ref="F25:H25"/>
    <mergeCell ref="B26:C26"/>
    <mergeCell ref="D26:E26"/>
    <mergeCell ref="F26:H26"/>
    <mergeCell ref="K25:L25"/>
    <mergeCell ref="I25:J25"/>
    <mergeCell ref="I26:J26"/>
    <mergeCell ref="I27:J27"/>
    <mergeCell ref="K26:L26"/>
    <mergeCell ref="K27:L27"/>
  </mergeCells>
  <pageMargins left="0.51181102362204722" right="0.31496062992125984" top="0.74803149606299213" bottom="0.74803149606299213"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tabSelected="1" workbookViewId="0">
      <selection activeCell="M35" sqref="M35"/>
    </sheetView>
  </sheetViews>
  <sheetFormatPr defaultColWidth="15.140625" defaultRowHeight="15" x14ac:dyDescent="0.25"/>
  <cols>
    <col min="1" max="1" width="4.5703125" style="4" customWidth="1"/>
    <col min="2" max="2" width="23.42578125" customWidth="1"/>
    <col min="3" max="3" width="1.7109375" customWidth="1"/>
    <col min="4" max="4" width="23.42578125" customWidth="1"/>
    <col min="5" max="6" width="9.5703125" customWidth="1"/>
    <col min="7" max="7" width="9.5703125" style="4" customWidth="1"/>
    <col min="8" max="8" width="9.5703125" customWidth="1"/>
    <col min="9" max="12" width="9.5703125" style="2" customWidth="1"/>
    <col min="13" max="13" width="12" customWidth="1"/>
    <col min="14" max="14" width="9.5703125" customWidth="1"/>
    <col min="15" max="15" width="16.5703125" customWidth="1"/>
  </cols>
  <sheetData>
    <row r="1" spans="1:15" ht="22.5" customHeight="1" x14ac:dyDescent="0.25">
      <c r="A1" s="208"/>
      <c r="B1" s="209"/>
      <c r="C1" s="209"/>
      <c r="D1" s="196" t="s">
        <v>53</v>
      </c>
      <c r="E1" s="196"/>
      <c r="F1" s="196"/>
      <c r="G1" s="196"/>
      <c r="H1" s="196"/>
      <c r="I1" s="196"/>
      <c r="J1" s="196"/>
      <c r="K1" s="196"/>
      <c r="L1" s="196"/>
      <c r="M1" s="196"/>
      <c r="N1" s="196"/>
      <c r="O1" s="197"/>
    </row>
    <row r="2" spans="1:15" ht="22.5" customHeight="1" x14ac:dyDescent="0.25">
      <c r="A2" s="210"/>
      <c r="B2" s="211"/>
      <c r="C2" s="211"/>
      <c r="D2" s="198"/>
      <c r="E2" s="198"/>
      <c r="F2" s="198"/>
      <c r="G2" s="198"/>
      <c r="H2" s="198"/>
      <c r="I2" s="198"/>
      <c r="J2" s="198"/>
      <c r="K2" s="198"/>
      <c r="L2" s="198"/>
      <c r="M2" s="198"/>
      <c r="N2" s="198"/>
      <c r="O2" s="199"/>
    </row>
    <row r="3" spans="1:15" ht="22.5" customHeight="1" x14ac:dyDescent="0.25">
      <c r="A3" s="210"/>
      <c r="B3" s="211"/>
      <c r="C3" s="211"/>
      <c r="D3" s="198"/>
      <c r="E3" s="198"/>
      <c r="F3" s="198"/>
      <c r="G3" s="198"/>
      <c r="H3" s="198"/>
      <c r="I3" s="198"/>
      <c r="J3" s="198"/>
      <c r="K3" s="198"/>
      <c r="L3" s="198"/>
      <c r="M3" s="198"/>
      <c r="N3" s="198"/>
      <c r="O3" s="199"/>
    </row>
    <row r="4" spans="1:15" ht="18" customHeight="1" thickBot="1" x14ac:dyDescent="0.3">
      <c r="A4" s="212"/>
      <c r="B4" s="213"/>
      <c r="C4" s="213"/>
      <c r="D4" s="200"/>
      <c r="E4" s="200"/>
      <c r="F4" s="200"/>
      <c r="G4" s="200"/>
      <c r="H4" s="200"/>
      <c r="I4" s="200"/>
      <c r="J4" s="200"/>
      <c r="K4" s="200"/>
      <c r="L4" s="200"/>
      <c r="M4" s="200"/>
      <c r="N4" s="200"/>
      <c r="O4" s="201"/>
    </row>
    <row r="5" spans="1:15" ht="14.25" customHeight="1" x14ac:dyDescent="0.25">
      <c r="A5" s="190" t="s">
        <v>32</v>
      </c>
      <c r="B5" s="191"/>
      <c r="C5" s="191"/>
      <c r="D5" s="191"/>
      <c r="E5" s="191"/>
      <c r="F5" s="191"/>
      <c r="G5" s="191"/>
      <c r="H5" s="191"/>
      <c r="I5" s="191"/>
      <c r="J5" s="191"/>
      <c r="K5" s="191"/>
      <c r="L5" s="191"/>
      <c r="M5" s="191"/>
      <c r="N5" s="191"/>
      <c r="O5" s="192"/>
    </row>
    <row r="6" spans="1:15" ht="90" customHeight="1" thickBot="1" x14ac:dyDescent="0.3">
      <c r="A6" s="193"/>
      <c r="B6" s="194"/>
      <c r="C6" s="194"/>
      <c r="D6" s="194"/>
      <c r="E6" s="194"/>
      <c r="F6" s="194"/>
      <c r="G6" s="194"/>
      <c r="H6" s="194"/>
      <c r="I6" s="194"/>
      <c r="J6" s="194"/>
      <c r="K6" s="194"/>
      <c r="L6" s="194"/>
      <c r="M6" s="194"/>
      <c r="N6" s="194"/>
      <c r="O6" s="195"/>
    </row>
    <row r="7" spans="1:15" x14ac:dyDescent="0.25">
      <c r="A7" s="214" t="s">
        <v>24</v>
      </c>
      <c r="B7" s="208"/>
      <c r="C7" s="209"/>
      <c r="D7" s="209"/>
      <c r="E7" s="209"/>
      <c r="F7" s="209"/>
      <c r="G7" s="209"/>
      <c r="H7" s="209"/>
      <c r="I7" s="209"/>
      <c r="J7" s="209"/>
      <c r="K7" s="209"/>
      <c r="L7" s="209"/>
      <c r="M7" s="209"/>
      <c r="N7" s="209"/>
      <c r="O7" s="217"/>
    </row>
    <row r="8" spans="1:15" x14ac:dyDescent="0.25">
      <c r="A8" s="215"/>
      <c r="B8" s="19" t="s">
        <v>28</v>
      </c>
      <c r="C8" s="18" t="s">
        <v>27</v>
      </c>
      <c r="D8" s="202" t="str">
        <f>'Nihai Değerlendirme Formu'!C3</f>
        <v>İŞLETME FAKÜLTESİ</v>
      </c>
      <c r="E8" s="202"/>
      <c r="F8" s="202"/>
      <c r="G8" s="202"/>
      <c r="H8" s="202"/>
      <c r="I8" s="202"/>
      <c r="J8" s="203"/>
      <c r="K8" s="6"/>
      <c r="L8" s="6"/>
      <c r="M8" s="6"/>
      <c r="N8" s="6"/>
      <c r="O8" s="7"/>
    </row>
    <row r="9" spans="1:15" x14ac:dyDescent="0.25">
      <c r="A9" s="215"/>
      <c r="B9" s="19" t="s">
        <v>29</v>
      </c>
      <c r="C9" s="18" t="s">
        <v>27</v>
      </c>
      <c r="D9" s="202" t="str">
        <f>'Nihai Değerlendirme Formu'!C4</f>
        <v>İŞLETME</v>
      </c>
      <c r="E9" s="202"/>
      <c r="F9" s="202"/>
      <c r="G9" s="202"/>
      <c r="H9" s="202"/>
      <c r="I9" s="202"/>
      <c r="J9" s="203"/>
      <c r="K9" s="6"/>
      <c r="L9" s="6"/>
      <c r="M9" s="6"/>
      <c r="N9" s="6"/>
      <c r="O9" s="7"/>
    </row>
    <row r="10" spans="1:15" x14ac:dyDescent="0.25">
      <c r="A10" s="215"/>
      <c r="B10" s="19" t="s">
        <v>5</v>
      </c>
      <c r="C10" s="18" t="s">
        <v>27</v>
      </c>
      <c r="D10" s="202" t="str">
        <f>'Nihai Değerlendirme Formu'!C5</f>
        <v>YÖNETİM ORGANİZASYON</v>
      </c>
      <c r="E10" s="202"/>
      <c r="F10" s="202"/>
      <c r="G10" s="202"/>
      <c r="H10" s="202"/>
      <c r="I10" s="202"/>
      <c r="J10" s="203"/>
      <c r="K10" s="6"/>
      <c r="L10" s="6"/>
      <c r="M10" s="6"/>
      <c r="N10" s="6"/>
      <c r="O10" s="7"/>
    </row>
    <row r="11" spans="1:15" x14ac:dyDescent="0.25">
      <c r="A11" s="215"/>
      <c r="B11" s="19" t="s">
        <v>30</v>
      </c>
      <c r="C11" s="18" t="s">
        <v>27</v>
      </c>
      <c r="D11" s="202" t="str">
        <f>'Nihai Değerlendirme Formu'!C6</f>
        <v xml:space="preserve">ARAŞTIRMA GÖREVLİSİ </v>
      </c>
      <c r="E11" s="202"/>
      <c r="F11" s="202"/>
      <c r="G11" s="202"/>
      <c r="H11" s="202"/>
      <c r="I11" s="202"/>
      <c r="J11" s="203"/>
      <c r="K11" s="6"/>
      <c r="L11" s="6"/>
      <c r="M11" s="6"/>
      <c r="N11" s="6"/>
      <c r="O11" s="7"/>
    </row>
    <row r="12" spans="1:15" x14ac:dyDescent="0.25">
      <c r="A12" s="215"/>
      <c r="B12" s="19" t="s">
        <v>25</v>
      </c>
      <c r="C12" s="18" t="s">
        <v>27</v>
      </c>
      <c r="D12" s="202">
        <f>'Nihai Değerlendirme Formu'!C8</f>
        <v>4</v>
      </c>
      <c r="E12" s="202"/>
      <c r="F12" s="202"/>
      <c r="G12" s="202"/>
      <c r="H12" s="202"/>
      <c r="I12" s="202"/>
      <c r="J12" s="203"/>
      <c r="K12" s="6"/>
      <c r="L12" s="6"/>
      <c r="M12" s="6"/>
      <c r="N12" s="6"/>
      <c r="O12" s="7"/>
    </row>
    <row r="13" spans="1:15" x14ac:dyDescent="0.25">
      <c r="A13" s="215"/>
      <c r="B13" s="19" t="s">
        <v>2</v>
      </c>
      <c r="C13" s="18" t="s">
        <v>27</v>
      </c>
      <c r="D13" s="202">
        <f>'Nihai Değerlendirme Formu'!C9</f>
        <v>1</v>
      </c>
      <c r="E13" s="202"/>
      <c r="F13" s="202"/>
      <c r="G13" s="202"/>
      <c r="H13" s="202"/>
      <c r="I13" s="202"/>
      <c r="J13" s="203"/>
      <c r="K13" s="6"/>
      <c r="L13" s="6"/>
      <c r="M13" s="6"/>
      <c r="N13" s="6"/>
      <c r="O13" s="7"/>
    </row>
    <row r="14" spans="1:15" x14ac:dyDescent="0.25">
      <c r="A14" s="215"/>
      <c r="B14" s="19" t="s">
        <v>3</v>
      </c>
      <c r="C14" s="19" t="s">
        <v>27</v>
      </c>
      <c r="D14" s="204">
        <f>'Nihai Değerlendirme Formu'!C7</f>
        <v>33999</v>
      </c>
      <c r="E14" s="204"/>
      <c r="F14" s="204"/>
      <c r="G14" s="204"/>
      <c r="H14" s="204"/>
      <c r="I14" s="204"/>
      <c r="J14" s="205"/>
      <c r="K14" s="6"/>
      <c r="L14" s="6"/>
      <c r="M14" s="6"/>
      <c r="N14" s="6"/>
      <c r="O14" s="7"/>
    </row>
    <row r="15" spans="1:15" ht="15.75" thickBot="1" x14ac:dyDescent="0.3">
      <c r="A15" s="216"/>
      <c r="B15" s="212"/>
      <c r="C15" s="213"/>
      <c r="D15" s="213"/>
      <c r="E15" s="213"/>
      <c r="F15" s="213"/>
      <c r="G15" s="213"/>
      <c r="H15" s="213"/>
      <c r="I15" s="213"/>
      <c r="J15" s="213"/>
      <c r="K15" s="213"/>
      <c r="L15" s="213"/>
      <c r="M15" s="213"/>
      <c r="N15" s="213"/>
      <c r="O15" s="218"/>
    </row>
    <row r="16" spans="1:15" s="1" customFormat="1" ht="45" customHeight="1" x14ac:dyDescent="0.2">
      <c r="A16" s="8" t="s">
        <v>14</v>
      </c>
      <c r="B16" s="9" t="s">
        <v>21</v>
      </c>
      <c r="C16" s="206" t="s">
        <v>26</v>
      </c>
      <c r="D16" s="207"/>
      <c r="E16" s="9" t="s">
        <v>15</v>
      </c>
      <c r="F16" s="9" t="s">
        <v>16</v>
      </c>
      <c r="G16" s="9" t="s">
        <v>17</v>
      </c>
      <c r="H16" s="9" t="s">
        <v>31</v>
      </c>
      <c r="I16" s="9" t="s">
        <v>18</v>
      </c>
      <c r="J16" s="9" t="s">
        <v>22</v>
      </c>
      <c r="K16" s="9" t="s">
        <v>23</v>
      </c>
      <c r="L16" s="9" t="s">
        <v>19</v>
      </c>
      <c r="M16" s="9" t="s">
        <v>20</v>
      </c>
      <c r="N16" s="20" t="s">
        <v>12</v>
      </c>
      <c r="O16" s="10" t="s">
        <v>36</v>
      </c>
    </row>
    <row r="17" spans="1:15" x14ac:dyDescent="0.25">
      <c r="A17" s="11">
        <v>1</v>
      </c>
      <c r="B17" s="12" t="str">
        <f>'Nihai Değerlendirme Formu'!B12</f>
        <v>A…….   B……….</v>
      </c>
      <c r="C17" s="222" t="str">
        <f>CONCATENATE(LEFT('Nihai Değerlendirme Formu'!C12,2),"*******",RIGHT('Nihai Değerlendirme Formu'!C12,2))</f>
        <v>……*******46</v>
      </c>
      <c r="D17" s="223"/>
      <c r="E17" s="43">
        <f>'Nihai Değerlendirme Formu'!D12</f>
        <v>90.814058500000002</v>
      </c>
      <c r="F17" s="14">
        <f>'Nihai Değerlendirme Formu'!H12</f>
        <v>70</v>
      </c>
      <c r="G17" s="14">
        <f>'Nihai Değerlendirme Formu'!F12</f>
        <v>70.25</v>
      </c>
      <c r="H17" s="14">
        <f>'Nihai Değerlendirme Formu'!J12</f>
        <v>87</v>
      </c>
      <c r="I17" s="43">
        <f>'Nihai Değerlendirme Formu'!E12</f>
        <v>27.244217549999998</v>
      </c>
      <c r="J17" s="43">
        <f>'Nihai Değerlendirme Formu'!I12</f>
        <v>7</v>
      </c>
      <c r="K17" s="14">
        <f>'Nihai Değerlendirme Formu'!G12</f>
        <v>21.074999999999999</v>
      </c>
      <c r="L17" s="14">
        <f>'Nihai Değerlendirme Formu'!K12</f>
        <v>26.099999999999998</v>
      </c>
      <c r="M17" s="96">
        <f>I17+J17+K17+L17</f>
        <v>81.419217549999999</v>
      </c>
      <c r="N17" s="94" t="str">
        <f>IF(M17&gt;=65,"Başarılı","Başarısız")</f>
        <v>Başarılı</v>
      </c>
      <c r="O17" s="95" t="s">
        <v>34</v>
      </c>
    </row>
    <row r="18" spans="1:15" x14ac:dyDescent="0.25">
      <c r="A18" s="11">
        <v>2</v>
      </c>
      <c r="B18" s="12" t="str">
        <f>'Nihai Değerlendirme Formu'!B13</f>
        <v>E……..  G……….</v>
      </c>
      <c r="C18" s="222" t="str">
        <f>CONCATENATE(LEFT('Nihai Değerlendirme Formu'!C13,2),"*******",RIGHT('Nihai Değerlendirme Formu'!C13,2))</f>
        <v>……*******58</v>
      </c>
      <c r="D18" s="223"/>
      <c r="E18" s="13">
        <f>'Nihai Değerlendirme Formu'!D13</f>
        <v>85.126999999999995</v>
      </c>
      <c r="F18" s="14">
        <f>'Nihai Değerlendirme Formu'!H13</f>
        <v>75</v>
      </c>
      <c r="G18" s="14">
        <f>'Nihai Değerlendirme Formu'!F13</f>
        <v>74.8</v>
      </c>
      <c r="H18" s="14">
        <f>'Nihai Değerlendirme Formu'!J13</f>
        <v>78</v>
      </c>
      <c r="I18" s="43">
        <f>'Nihai Değerlendirme Formu'!E13</f>
        <v>25.538099999999996</v>
      </c>
      <c r="J18" s="43">
        <f>'Nihai Değerlendirme Formu'!I13</f>
        <v>7.5</v>
      </c>
      <c r="K18" s="14">
        <f>'Nihai Değerlendirme Formu'!G13</f>
        <v>22.439999999999998</v>
      </c>
      <c r="L18" s="14">
        <f>'Nihai Değerlendirme Formu'!K13</f>
        <v>23.4</v>
      </c>
      <c r="M18" s="96">
        <f t="shared" ref="M18:M20" si="0">I18+J18+K18+L18</f>
        <v>78.878099999999989</v>
      </c>
      <c r="N18" s="94" t="str">
        <f t="shared" ref="N18:N20" si="1">IF(M18&gt;=65,"Başarılı","Başarısız")</f>
        <v>Başarılı</v>
      </c>
      <c r="O18" s="95" t="s">
        <v>35</v>
      </c>
    </row>
    <row r="19" spans="1:15" x14ac:dyDescent="0.25">
      <c r="A19" s="11">
        <v>3</v>
      </c>
      <c r="B19" s="12" t="str">
        <f>'Nihai Değerlendirme Formu'!B14</f>
        <v>B……   F………..</v>
      </c>
      <c r="C19" s="222" t="str">
        <f>CONCATENATE(LEFT('Nihai Değerlendirme Formu'!C14,2),"*******",RIGHT('Nihai Değerlendirme Formu'!C14,2))</f>
        <v>……*******86</v>
      </c>
      <c r="D19" s="223"/>
      <c r="E19" s="13">
        <f>'Nihai Değerlendirme Formu'!D14</f>
        <v>75.212000000000003</v>
      </c>
      <c r="F19" s="14">
        <f>'Nihai Değerlendirme Formu'!H14</f>
        <v>85</v>
      </c>
      <c r="G19" s="14">
        <f>'Nihai Değerlendirme Formu'!F14</f>
        <v>62.5</v>
      </c>
      <c r="H19" s="14">
        <f>'Nihai Değerlendirme Formu'!J14</f>
        <v>50</v>
      </c>
      <c r="I19" s="43">
        <f>'Nihai Değerlendirme Formu'!E14</f>
        <v>22.563600000000001</v>
      </c>
      <c r="J19" s="43">
        <f>'Nihai Değerlendirme Formu'!I14</f>
        <v>8.5</v>
      </c>
      <c r="K19" s="14">
        <f>'Nihai Değerlendirme Formu'!G14</f>
        <v>18.75</v>
      </c>
      <c r="L19" s="14">
        <f>'Nihai Değerlendirme Formu'!K14</f>
        <v>15</v>
      </c>
      <c r="M19" s="96">
        <f t="shared" si="0"/>
        <v>64.813600000000008</v>
      </c>
      <c r="N19" s="94" t="str">
        <f t="shared" si="1"/>
        <v>Başarısız</v>
      </c>
      <c r="O19" s="95" t="s">
        <v>52</v>
      </c>
    </row>
    <row r="20" spans="1:15" x14ac:dyDescent="0.25">
      <c r="A20" s="11">
        <v>4</v>
      </c>
      <c r="B20" s="12" t="str">
        <f>'Nihai Değerlendirme Formu'!B15</f>
        <v>B……   C………..</v>
      </c>
      <c r="C20" s="222" t="str">
        <f>CONCATENATE(LEFT('Nihai Değerlendirme Formu'!C15,2),"*******",RIGHT('Nihai Değerlendirme Formu'!C15,2))</f>
        <v>……*******86</v>
      </c>
      <c r="D20" s="223"/>
      <c r="E20" s="13">
        <f>'Nihai Değerlendirme Formu'!D15</f>
        <v>76.332999999999998</v>
      </c>
      <c r="F20" s="14">
        <f>'Nihai Değerlendirme Formu'!H15</f>
        <v>73.25</v>
      </c>
      <c r="G20" s="14">
        <f>'Nihai Değerlendirme Formu'!F15</f>
        <v>73.25</v>
      </c>
      <c r="H20" s="14">
        <f>'Nihai Değerlendirme Formu'!J15</f>
        <v>75</v>
      </c>
      <c r="I20" s="43">
        <f>'Nihai Değerlendirme Formu'!E15</f>
        <v>22.899899999999999</v>
      </c>
      <c r="J20" s="43">
        <f>'Nihai Değerlendirme Formu'!I15</f>
        <v>7.3250000000000002</v>
      </c>
      <c r="K20" s="14">
        <f>'Nihai Değerlendirme Formu'!G15</f>
        <v>21.974999999999998</v>
      </c>
      <c r="L20" s="14">
        <f>'Nihai Değerlendirme Formu'!K15</f>
        <v>22.5</v>
      </c>
      <c r="M20" s="96">
        <f t="shared" si="0"/>
        <v>74.6999</v>
      </c>
      <c r="N20" s="94" t="str">
        <f t="shared" si="1"/>
        <v>Başarılı</v>
      </c>
      <c r="O20" s="95" t="s">
        <v>52</v>
      </c>
    </row>
    <row r="21" spans="1:15" x14ac:dyDescent="0.25">
      <c r="A21" s="11">
        <v>5</v>
      </c>
      <c r="B21" s="12"/>
      <c r="C21" s="222"/>
      <c r="D21" s="223"/>
      <c r="E21" s="13"/>
      <c r="F21" s="14"/>
      <c r="G21" s="14"/>
      <c r="H21" s="14"/>
      <c r="I21" s="43"/>
      <c r="J21" s="43"/>
      <c r="K21" s="14"/>
      <c r="L21" s="14"/>
      <c r="M21" s="45"/>
      <c r="N21" s="21"/>
      <c r="O21" s="47"/>
    </row>
    <row r="22" spans="1:15" x14ac:dyDescent="0.25">
      <c r="A22" s="11">
        <v>6</v>
      </c>
      <c r="B22" s="12"/>
      <c r="C22" s="222"/>
      <c r="D22" s="223"/>
      <c r="E22" s="13"/>
      <c r="F22" s="14"/>
      <c r="G22" s="14"/>
      <c r="H22" s="14"/>
      <c r="I22" s="43"/>
      <c r="J22" s="43"/>
      <c r="K22" s="14"/>
      <c r="L22" s="14"/>
      <c r="M22" s="45"/>
      <c r="N22" s="21"/>
      <c r="O22" s="47"/>
    </row>
    <row r="23" spans="1:15" x14ac:dyDescent="0.25">
      <c r="A23" s="11">
        <v>7</v>
      </c>
      <c r="B23" s="12"/>
      <c r="C23" s="222"/>
      <c r="D23" s="223"/>
      <c r="E23" s="13"/>
      <c r="F23" s="14"/>
      <c r="G23" s="14"/>
      <c r="H23" s="14"/>
      <c r="I23" s="43"/>
      <c r="J23" s="43"/>
      <c r="K23" s="14"/>
      <c r="L23" s="14"/>
      <c r="M23" s="45"/>
      <c r="N23" s="21"/>
      <c r="O23" s="47"/>
    </row>
    <row r="24" spans="1:15" x14ac:dyDescent="0.25">
      <c r="A24" s="11">
        <v>8</v>
      </c>
      <c r="B24" s="12"/>
      <c r="C24" s="222"/>
      <c r="D24" s="223"/>
      <c r="E24" s="13"/>
      <c r="F24" s="14"/>
      <c r="G24" s="14"/>
      <c r="H24" s="14"/>
      <c r="I24" s="43"/>
      <c r="J24" s="43"/>
      <c r="K24" s="14"/>
      <c r="L24" s="14"/>
      <c r="M24" s="45"/>
      <c r="N24" s="21"/>
      <c r="O24" s="47"/>
    </row>
    <row r="25" spans="1:15" x14ac:dyDescent="0.25">
      <c r="A25" s="11">
        <v>9</v>
      </c>
      <c r="B25" s="12"/>
      <c r="C25" s="222"/>
      <c r="D25" s="223"/>
      <c r="E25" s="13"/>
      <c r="F25" s="14"/>
      <c r="G25" s="14"/>
      <c r="H25" s="14"/>
      <c r="I25" s="43"/>
      <c r="J25" s="43"/>
      <c r="K25" s="14"/>
      <c r="L25" s="14"/>
      <c r="M25" s="45"/>
      <c r="N25" s="21"/>
      <c r="O25" s="47"/>
    </row>
    <row r="26" spans="1:15" ht="15.75" thickBot="1" x14ac:dyDescent="0.3">
      <c r="A26" s="15">
        <v>10</v>
      </c>
      <c r="B26" s="16"/>
      <c r="C26" s="219"/>
      <c r="D26" s="220"/>
      <c r="E26" s="17"/>
      <c r="F26" s="27"/>
      <c r="G26" s="27"/>
      <c r="H26" s="27"/>
      <c r="I26" s="44"/>
      <c r="J26" s="44"/>
      <c r="K26" s="27"/>
      <c r="L26" s="27"/>
      <c r="M26" s="46"/>
      <c r="N26" s="28"/>
      <c r="O26" s="48"/>
    </row>
    <row r="28" spans="1:15" ht="67.900000000000006" customHeight="1" x14ac:dyDescent="0.25">
      <c r="A28" s="221" t="s">
        <v>33</v>
      </c>
      <c r="B28" s="221"/>
      <c r="C28" s="221"/>
      <c r="D28" s="221"/>
      <c r="E28" s="221"/>
      <c r="F28" s="221"/>
      <c r="G28" s="221"/>
      <c r="H28" s="221"/>
      <c r="I28" s="221"/>
      <c r="J28" s="221"/>
      <c r="K28" s="221"/>
      <c r="L28" s="221"/>
      <c r="M28" s="221"/>
      <c r="N28" s="221"/>
      <c r="O28" s="221"/>
    </row>
  </sheetData>
  <mergeCells count="25">
    <mergeCell ref="C26:D26"/>
    <mergeCell ref="A28:O28"/>
    <mergeCell ref="C17:D17"/>
    <mergeCell ref="C18:D18"/>
    <mergeCell ref="C19:D19"/>
    <mergeCell ref="C20:D20"/>
    <mergeCell ref="C21:D21"/>
    <mergeCell ref="C22:D22"/>
    <mergeCell ref="C24:D24"/>
    <mergeCell ref="C23:D23"/>
    <mergeCell ref="C25:D25"/>
    <mergeCell ref="A5:O6"/>
    <mergeCell ref="D1:O4"/>
    <mergeCell ref="D13:J13"/>
    <mergeCell ref="D14:J14"/>
    <mergeCell ref="C16:D16"/>
    <mergeCell ref="A1:C4"/>
    <mergeCell ref="D8:J8"/>
    <mergeCell ref="D9:J9"/>
    <mergeCell ref="D10:J10"/>
    <mergeCell ref="D11:J11"/>
    <mergeCell ref="D12:J12"/>
    <mergeCell ref="A7:A15"/>
    <mergeCell ref="B7:O7"/>
    <mergeCell ref="B15:O15"/>
  </mergeCells>
  <conditionalFormatting sqref="O29:O55 O19:O27 N21:N26">
    <cfRule type="cellIs" dxfId="1" priority="11" operator="equal">
      <formula>"Başarısız"</formula>
    </cfRule>
  </conditionalFormatting>
  <conditionalFormatting sqref="M27:N27 M29:N1048576 M21:M26">
    <cfRule type="dataBar" priority="8">
      <dataBar>
        <cfvo type="min"/>
        <cfvo type="max"/>
        <color rgb="FF63C384"/>
      </dataBar>
      <extLst>
        <ext xmlns:x14="http://schemas.microsoft.com/office/spreadsheetml/2009/9/main" uri="{B025F937-C7B1-47D3-B67F-A62EFF666E3E}">
          <x14:id>{88ECD1BF-A99D-4496-AD0E-5ABB127C15E5}</x14:id>
        </ext>
      </extLst>
    </cfRule>
  </conditionalFormatting>
  <conditionalFormatting sqref="M21:M26">
    <cfRule type="dataBar" priority="4">
      <dataBar>
        <cfvo type="min"/>
        <cfvo type="max"/>
        <color rgb="FF008AEF"/>
      </dataBar>
      <extLst>
        <ext xmlns:x14="http://schemas.microsoft.com/office/spreadsheetml/2009/9/main" uri="{B025F937-C7B1-47D3-B67F-A62EFF666E3E}">
          <x14:id>{E8738594-7182-435C-9CCE-BB1612F9FBA5}</x14:id>
        </ext>
      </extLst>
    </cfRule>
  </conditionalFormatting>
  <conditionalFormatting sqref="M21:M26 M16">
    <cfRule type="dataBar" priority="53">
      <dataBar>
        <cfvo type="min"/>
        <cfvo type="max"/>
        <color rgb="FF63C384"/>
      </dataBar>
      <extLst>
        <ext xmlns:x14="http://schemas.microsoft.com/office/spreadsheetml/2009/9/main" uri="{B025F937-C7B1-47D3-B67F-A62EFF666E3E}">
          <x14:id>{127AAA09-5DF1-4449-96C7-986FC442E57E}</x14:id>
        </ext>
      </extLst>
    </cfRule>
  </conditionalFormatting>
  <conditionalFormatting sqref="M21:M26">
    <cfRule type="dataBar" priority="54">
      <dataBar>
        <cfvo type="min"/>
        <cfvo type="max"/>
        <color rgb="FFFFB628"/>
      </dataBar>
      <extLst>
        <ext xmlns:x14="http://schemas.microsoft.com/office/spreadsheetml/2009/9/main" uri="{B025F937-C7B1-47D3-B67F-A62EFF666E3E}">
          <x14:id>{47CE929C-86C4-4F4B-8F66-3525995582E7}</x14:id>
        </ext>
      </extLst>
    </cfRule>
  </conditionalFormatting>
  <conditionalFormatting sqref="M27:N27 M29:N340 M21:M26">
    <cfRule type="dataBar" priority="56">
      <dataBar>
        <cfvo type="min"/>
        <cfvo type="max"/>
        <color rgb="FFFFB628"/>
      </dataBar>
      <extLst>
        <ext xmlns:x14="http://schemas.microsoft.com/office/spreadsheetml/2009/9/main" uri="{B025F937-C7B1-47D3-B67F-A62EFF666E3E}">
          <x14:id>{B1E49166-7366-4DD2-B017-05894A9F105C}</x14:id>
        </ext>
      </extLst>
    </cfRule>
  </conditionalFormatting>
  <conditionalFormatting sqref="O17:O20">
    <cfRule type="cellIs" dxfId="0" priority="3" operator="equal">
      <formula>"Başarısız"</formula>
    </cfRule>
  </conditionalFormatting>
  <pageMargins left="0.70866141732283472" right="0.70866141732283472" top="0.55118110236220474" bottom="0.35433070866141736" header="0.31496062992125984" footer="0.31496062992125984"/>
  <pageSetup paperSize="9" scale="78" orientation="landscape" r:id="rId1"/>
  <drawing r:id="rId2"/>
  <extLst>
    <ext xmlns:x14="http://schemas.microsoft.com/office/spreadsheetml/2009/9/main" uri="{78C0D931-6437-407d-A8EE-F0AAD7539E65}">
      <x14:conditionalFormattings>
        <x14:conditionalFormatting xmlns:xm="http://schemas.microsoft.com/office/excel/2006/main">
          <x14:cfRule type="dataBar" id="{88ECD1BF-A99D-4496-AD0E-5ABB127C15E5}">
            <x14:dataBar minLength="0" maxLength="100" border="1" negativeBarBorderColorSameAsPositive="0">
              <x14:cfvo type="autoMin"/>
              <x14:cfvo type="autoMax"/>
              <x14:borderColor rgb="FF63C384"/>
              <x14:negativeFillColor rgb="FFFF0000"/>
              <x14:negativeBorderColor rgb="FFFF0000"/>
              <x14:axisColor rgb="FF000000"/>
            </x14:dataBar>
          </x14:cfRule>
          <xm:sqref>M27:N27 M29:N1048576 M21:M26</xm:sqref>
        </x14:conditionalFormatting>
        <x14:conditionalFormatting xmlns:xm="http://schemas.microsoft.com/office/excel/2006/main">
          <x14:cfRule type="dataBar" id="{E8738594-7182-435C-9CCE-BB1612F9FBA5}">
            <x14:dataBar minLength="0" maxLength="100" border="1" negativeBarBorderColorSameAsPositive="0">
              <x14:cfvo type="autoMin"/>
              <x14:cfvo type="autoMax"/>
              <x14:borderColor rgb="FF008AEF"/>
              <x14:negativeFillColor rgb="FFFF0000"/>
              <x14:negativeBorderColor rgb="FFFF0000"/>
              <x14:axisColor rgb="FF000000"/>
            </x14:dataBar>
          </x14:cfRule>
          <xm:sqref>M21:M26</xm:sqref>
        </x14:conditionalFormatting>
        <x14:conditionalFormatting xmlns:xm="http://schemas.microsoft.com/office/excel/2006/main">
          <x14:cfRule type="dataBar" id="{127AAA09-5DF1-4449-96C7-986FC442E57E}">
            <x14:dataBar minLength="0" maxLength="100" border="1" negativeBarBorderColorSameAsPositive="0">
              <x14:cfvo type="autoMin"/>
              <x14:cfvo type="autoMax"/>
              <x14:borderColor rgb="FF63C384"/>
              <x14:negativeFillColor rgb="FFFF0000"/>
              <x14:negativeBorderColor rgb="FFFF0000"/>
              <x14:axisColor rgb="FF000000"/>
            </x14:dataBar>
          </x14:cfRule>
          <xm:sqref>M21:M26 M16</xm:sqref>
        </x14:conditionalFormatting>
        <x14:conditionalFormatting xmlns:xm="http://schemas.microsoft.com/office/excel/2006/main">
          <x14:cfRule type="dataBar" id="{47CE929C-86C4-4F4B-8F66-3525995582E7}">
            <x14:dataBar minLength="0" maxLength="100" border="1" negativeBarBorderColorSameAsPositive="0">
              <x14:cfvo type="autoMin"/>
              <x14:cfvo type="autoMax"/>
              <x14:borderColor rgb="FFFFB628"/>
              <x14:negativeFillColor rgb="FFFF0000"/>
              <x14:negativeBorderColor rgb="FFFF0000"/>
              <x14:axisColor rgb="FF000000"/>
            </x14:dataBar>
          </x14:cfRule>
          <xm:sqref>M21:M26</xm:sqref>
        </x14:conditionalFormatting>
        <x14:conditionalFormatting xmlns:xm="http://schemas.microsoft.com/office/excel/2006/main">
          <x14:cfRule type="dataBar" id="{B1E49166-7366-4DD2-B017-05894A9F105C}">
            <x14:dataBar minLength="0" maxLength="100" border="1" negativeBarBorderColorSameAsPositive="0">
              <x14:cfvo type="autoMin"/>
              <x14:cfvo type="autoMax"/>
              <x14:borderColor rgb="FFFFB628"/>
              <x14:negativeFillColor rgb="FFFF0000"/>
              <x14:negativeBorderColor rgb="FFFF0000"/>
              <x14:axisColor rgb="FF000000"/>
            </x14:dataBar>
          </x14:cfRule>
          <xm:sqref>M27:N27 M29:N340 M21:M26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Ön Değerlendirme Formu</vt:lpstr>
      <vt:lpstr>Nihai Değerlendirme Formu</vt:lpstr>
      <vt:lpstr>Sonuç İlan Formu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2022-11-03T07:41:08Z</dcterms:modified>
</cp:coreProperties>
</file>